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utput" sheetId="1" r:id="rId4"/>
    <sheet state="visible" name="2019" sheetId="2" r:id="rId5"/>
    <sheet state="visible" name="2020" sheetId="3" r:id="rId6"/>
    <sheet state="visible" name="2021" sheetId="4" r:id="rId7"/>
    <sheet state="visible" name="2022" sheetId="5" r:id="rId8"/>
    <sheet state="visible" name="2023" sheetId="6" r:id="rId9"/>
    <sheet state="visible" name="2024" sheetId="7" r:id="rId10"/>
    <sheet state="visible" name="List" sheetId="8" r:id="rId11"/>
  </sheets>
  <definedNames/>
  <calcPr/>
  <extLst>
    <ext uri="GoogleSheetsCustomDataVersion2">
      <go:sheetsCustomData xmlns:go="http://customooxmlschemas.google.com/" r:id="rId12" roundtripDataChecksum="kvHLe1DPE1BtBojsTfZK1v9npseHrubcjosEQemMdr0="/>
    </ext>
  </extLst>
</workbook>
</file>

<file path=xl/sharedStrings.xml><?xml version="1.0" encoding="utf-8"?>
<sst xmlns="http://schemas.openxmlformats.org/spreadsheetml/2006/main" count="757" uniqueCount="143">
  <si>
    <t>Dropdown &gt;&gt;</t>
  </si>
  <si>
    <t>Fuels Total</t>
  </si>
  <si>
    <t>2023-2024 gain/loss</t>
  </si>
  <si>
    <t>2019-2024 Growth (#)</t>
  </si>
  <si>
    <t>2020-2024 Growth (#)</t>
  </si>
  <si>
    <t>2019-2024 Growth (%)</t>
  </si>
  <si>
    <t>2020-2024 Growth (%)</t>
  </si>
  <si>
    <t>Agriculture (NAICS 11)</t>
  </si>
  <si>
    <t>Mining and Extraction (NAICS 21)</t>
  </si>
  <si>
    <t>Utilities (NAICS 22)</t>
  </si>
  <si>
    <t>Construction (NAICS 23)</t>
  </si>
  <si>
    <t>Manufacturing (NAICS 32-33)</t>
  </si>
  <si>
    <t>Wholesale Trade (NAICS 42-45)</t>
  </si>
  <si>
    <t>Pipeline Transportation (NAICS 486)</t>
  </si>
  <si>
    <t>Professional Services (NAICS 51-56)</t>
  </si>
  <si>
    <t>Other (NAICS 81)</t>
  </si>
  <si>
    <t>Commodity Flows</t>
  </si>
  <si>
    <t>TOTAL</t>
  </si>
  <si>
    <t>Industry Detail by Technology</t>
  </si>
  <si>
    <t>Source: United States Energy and Employment Report (2020)</t>
  </si>
  <si>
    <t>Appendix K contains technology definitions</t>
  </si>
  <si>
    <t>2019 Employment</t>
  </si>
  <si>
    <t>2018 Employment</t>
  </si>
  <si>
    <t>Wholesale Trade (42-45)</t>
  </si>
  <si>
    <t>Pipeline Transportation</t>
  </si>
  <si>
    <t>2019 Total</t>
  </si>
  <si>
    <t>2018 Total</t>
  </si>
  <si>
    <t>Percent Growth 2018-2019</t>
  </si>
  <si>
    <t>Level of Employment Change</t>
  </si>
  <si>
    <t>Fuels</t>
  </si>
  <si>
    <t>Coal Fuels</t>
  </si>
  <si>
    <t>Onshore Petroleum Fuels</t>
  </si>
  <si>
    <t>Offshore Petroleum Fuels</t>
  </si>
  <si>
    <t>Onshore Natural Gas Fuels</t>
  </si>
  <si>
    <t>Offshore Natural Gas Fuels</t>
  </si>
  <si>
    <t>Other Fossil Fuel Fuels</t>
  </si>
  <si>
    <t>Corn Ethanol Fuels</t>
  </si>
  <si>
    <t>Other Ethanol/Non-Woody Biomass, including Biodiesel Fuels</t>
  </si>
  <si>
    <t>Woody Biomass/Cellulosic Biofuel Fuels</t>
  </si>
  <si>
    <t>Renewable Diesel Fuels</t>
  </si>
  <si>
    <t>Biodiesel Fuels</t>
  </si>
  <si>
    <t>Waste Fuels</t>
  </si>
  <si>
    <t>Other Biofuels</t>
  </si>
  <si>
    <t>Nuclear Fuel</t>
  </si>
  <si>
    <t>Other</t>
  </si>
  <si>
    <t>Electric Power Generation</t>
  </si>
  <si>
    <t>Solar EPG</t>
  </si>
  <si>
    <t>Land-based Wind EPG</t>
  </si>
  <si>
    <t>Offshore Wind EPG</t>
  </si>
  <si>
    <t>Geothermal EPG</t>
  </si>
  <si>
    <t>Bio EPG</t>
  </si>
  <si>
    <t>Low Impact Hydropower EPG</t>
  </si>
  <si>
    <t>Traditional Hydropower EPG</t>
  </si>
  <si>
    <t>Advanced Natural Gas EPG</t>
  </si>
  <si>
    <t>Nuclear EPG</t>
  </si>
  <si>
    <t>Coal EPG</t>
  </si>
  <si>
    <t>Oil and Other Petroleum EPG</t>
  </si>
  <si>
    <t>Nat Gas EPG</t>
  </si>
  <si>
    <t>Combined Heat and Power EPG</t>
  </si>
  <si>
    <t>Other EPG</t>
  </si>
  <si>
    <t>Electric Power Generation Total</t>
  </si>
  <si>
    <t>Transmission and Distribution</t>
  </si>
  <si>
    <t>Trad Transmission and Distribution</t>
  </si>
  <si>
    <t>Smart Grid</t>
  </si>
  <si>
    <t>Micro Grid</t>
  </si>
  <si>
    <t>Other Grid Modernization</t>
  </si>
  <si>
    <t>EV Charging</t>
  </si>
  <si>
    <t>Other T&amp;D</t>
  </si>
  <si>
    <t>EPTD Total</t>
  </si>
  <si>
    <t>Storage</t>
  </si>
  <si>
    <t>Pumped Hydro Storage</t>
  </si>
  <si>
    <t>Battery Storage</t>
  </si>
  <si>
    <t>Mechanical Storage</t>
  </si>
  <si>
    <t>Thermal Storage</t>
  </si>
  <si>
    <t>LNG Storage</t>
  </si>
  <si>
    <t>Compressed NG Storage</t>
  </si>
  <si>
    <t>Crude Oil Storage</t>
  </si>
  <si>
    <t>Refined Petrol Fuels (Liquid) Storage</t>
  </si>
  <si>
    <t>Refined Petrol Fuels (Gas) Storage</t>
  </si>
  <si>
    <t>Coal Storage</t>
  </si>
  <si>
    <t>Biofuels Storage</t>
  </si>
  <si>
    <t>Nuclear Storage</t>
  </si>
  <si>
    <t>Other Gas Storage</t>
  </si>
  <si>
    <t>Other Liquid Fuel Storage</t>
  </si>
  <si>
    <t>Other Storage</t>
  </si>
  <si>
    <t>All Other Storage</t>
  </si>
  <si>
    <t>Storage Total</t>
  </si>
  <si>
    <t>Transmission, Distribution, and Storage</t>
  </si>
  <si>
    <t>Transmission, Distribution, and Storage Total</t>
  </si>
  <si>
    <t>Energy Efficiency</t>
  </si>
  <si>
    <t>Certified Appliances (not including HVAC)</t>
  </si>
  <si>
    <t>* No disaggregated splits for 2018</t>
  </si>
  <si>
    <t>Certified Heating, Ventilation, and Cooling (HVAC), except for air-source or ground-source heat pumps</t>
  </si>
  <si>
    <t>Certified air-source heat pumps</t>
  </si>
  <si>
    <t>Certified ground-source or geothermal heat pumps</t>
  </si>
  <si>
    <t>Other high efficiency HVAC that are out of scope for certification (e.g. indirect evaporative coolers, air to water heat pumps, energy recovery systems, etc.)</t>
  </si>
  <si>
    <t>Traditional HVAC goods, control systems, and services</t>
  </si>
  <si>
    <t>Certified water heaters</t>
  </si>
  <si>
    <t>Certified Electronics (TVs, Telephones, Audio/Video, etc.)</t>
  </si>
  <si>
    <t>Certified Windows, Doors and Skylights</t>
  </si>
  <si>
    <t xml:space="preserve">Certified Roofing </t>
  </si>
  <si>
    <t>Certified Insulation</t>
  </si>
  <si>
    <t>Air sealing</t>
  </si>
  <si>
    <t>Certified Commercial Food Service Equipment</t>
  </si>
  <si>
    <t>Certified Data Center Equipment</t>
  </si>
  <si>
    <t>Certified LED lighting</t>
  </si>
  <si>
    <t>Other LED, CFL, and efficient lighting</t>
  </si>
  <si>
    <t>Solar thermal water heating and cooling</t>
  </si>
  <si>
    <t>Other renewable heating and cooling (geothermal, biomass, heat pumps, etc.)</t>
  </si>
  <si>
    <t>Advanced building materials/insulation</t>
  </si>
  <si>
    <t>Recycled building materials</t>
  </si>
  <si>
    <t>Reduced water consumption products and appliances</t>
  </si>
  <si>
    <t>Energy auditing services</t>
  </si>
  <si>
    <t>Other Energy Efficiency</t>
  </si>
  <si>
    <t>Energy Efficiency Total</t>
  </si>
  <si>
    <t>Motor Vehicles</t>
  </si>
  <si>
    <t>Motor Vehicles (Aggregate of Vehicle Technologies)</t>
  </si>
  <si>
    <t>Motor Vehicles Component Parts</t>
  </si>
  <si>
    <t>Motor Vehicles Total</t>
  </si>
  <si>
    <t>Source: United States Energy and Employment Report (2021)</t>
  </si>
  <si>
    <t>2020 Employment</t>
  </si>
  <si>
    <t>2020 Total</t>
  </si>
  <si>
    <t>Percent Growth 2019-2020</t>
  </si>
  <si>
    <t>Clean Motor Vehicles</t>
  </si>
  <si>
    <t>Clean energy total</t>
  </si>
  <si>
    <t>Source: United States Energy and Employment Report (2022)</t>
  </si>
  <si>
    <t>2022 Employment</t>
  </si>
  <si>
    <t>2021 Total</t>
  </si>
  <si>
    <t>Percent Growth 2020-2021</t>
  </si>
  <si>
    <t>Clean Vehicles</t>
  </si>
  <si>
    <t>Clean Energy Total</t>
  </si>
  <si>
    <t>Source: United States Energy and Employment Report (2023)</t>
  </si>
  <si>
    <t>2021 Employment</t>
  </si>
  <si>
    <t>2022 Total</t>
  </si>
  <si>
    <t>Percent Growth 2021-2022</t>
  </si>
  <si>
    <t>Clean Energy total</t>
  </si>
  <si>
    <t>Source: United States Energy and Employment Report (2024)</t>
  </si>
  <si>
    <t>2023 Employment</t>
  </si>
  <si>
    <t>2023 Total</t>
  </si>
  <si>
    <t>Percent Growth 2022-2023</t>
  </si>
  <si>
    <t>Source: United States Energy and Employment Report (2025)</t>
  </si>
  <si>
    <t>2024 Employment</t>
  </si>
  <si>
    <t>2024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</si>
</sst>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??_);_(@_)"/>
    <numFmt numFmtId="165" formatCode="0.0%"/>
  </numFmts>
  <fonts count="11">
    <font>
      <sz val="11.0"/>
      <color theme="1"/>
      <name val="Calibri"/>
      <scheme val="minor"/>
    </font>
    <font>
      <color theme="1"/>
      <name val="Calibri"/>
      <scheme val="minor"/>
    </font>
    <font>
      <b/>
      <sz val="11.0"/>
      <color theme="1"/>
      <name val="Calibri"/>
    </font>
    <font>
      <b/>
      <u/>
      <sz val="11.0"/>
      <color theme="1"/>
      <name val="Calibri"/>
    </font>
    <font>
      <sz val="11.0"/>
      <color theme="1"/>
      <name val="Calibri"/>
    </font>
    <font>
      <color rgb="FF222222"/>
      <name val="Arial"/>
    </font>
    <font>
      <b/>
      <color theme="1"/>
      <name val="Calibri"/>
      <scheme val="minor"/>
    </font>
    <font>
      <b/>
      <sz val="16.0"/>
      <color theme="1"/>
      <name val="Calibri"/>
    </font>
    <font>
      <sz val="12.0"/>
      <color theme="1"/>
      <name val="Calibri"/>
    </font>
    <font>
      <i/>
      <sz val="11.0"/>
      <color theme="1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0">
    <border/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10" xfId="0" applyFont="1" applyNumberFormat="1"/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Font="1"/>
    <xf borderId="0" fillId="0" fontId="2" numFmtId="10" xfId="0" applyFont="1" applyNumberFormat="1"/>
    <xf borderId="0" fillId="0" fontId="2" numFmtId="0" xfId="0" applyFont="1"/>
    <xf borderId="0" fillId="0" fontId="4" numFmtId="164" xfId="0" applyFont="1" applyNumberFormat="1"/>
    <xf borderId="0" fillId="0" fontId="4" numFmtId="10" xfId="0" applyFont="1" applyNumberFormat="1"/>
    <xf borderId="0" fillId="0" fontId="4" numFmtId="165" xfId="0" applyFont="1" applyNumberFormat="1"/>
    <xf borderId="0" fillId="0" fontId="4" numFmtId="164" xfId="0" applyAlignment="1" applyFont="1" applyNumberFormat="1">
      <alignment readingOrder="0"/>
    </xf>
    <xf borderId="0" fillId="2" fontId="5" numFmtId="164" xfId="0" applyAlignment="1" applyFill="1" applyFont="1" applyNumberFormat="1">
      <alignment readingOrder="0"/>
    </xf>
    <xf borderId="0" fillId="0" fontId="2" numFmtId="164" xfId="0" applyFont="1" applyNumberFormat="1"/>
    <xf borderId="0" fillId="0" fontId="6" numFmtId="0" xfId="0" applyFont="1"/>
    <xf borderId="0" fillId="2" fontId="5" numFmtId="3" xfId="0" applyAlignment="1" applyFont="1" applyNumberFormat="1">
      <alignment readingOrder="0"/>
    </xf>
    <xf borderId="0" fillId="0" fontId="7" numFmtId="0" xfId="0" applyFont="1"/>
    <xf borderId="0" fillId="0" fontId="8" numFmtId="0" xfId="0" applyFont="1"/>
    <xf borderId="0" fillId="0" fontId="9" numFmtId="0" xfId="0" applyFont="1"/>
    <xf borderId="0" fillId="0" fontId="4" numFmtId="0" xfId="0" applyAlignment="1" applyFont="1">
      <alignment horizontal="center"/>
    </xf>
    <xf borderId="1" fillId="0" fontId="4" numFmtId="0" xfId="0" applyBorder="1" applyFont="1"/>
    <xf borderId="0" fillId="0" fontId="4" numFmtId="0" xfId="0" applyAlignment="1" applyFont="1">
      <alignment horizontal="center" shrinkToFit="0" vertical="center" wrapText="1"/>
    </xf>
    <xf borderId="0" fillId="0" fontId="4" numFmtId="3" xfId="0" applyFont="1" applyNumberFormat="1"/>
    <xf borderId="1" fillId="0" fontId="4" numFmtId="3" xfId="0" applyBorder="1" applyFont="1" applyNumberFormat="1"/>
    <xf borderId="0" fillId="0" fontId="4" numFmtId="3" xfId="0" applyAlignment="1" applyFont="1" applyNumberFormat="1">
      <alignment horizontal="right" vertical="center"/>
    </xf>
    <xf borderId="2" fillId="0" fontId="4" numFmtId="3" xfId="0" applyAlignment="1" applyBorder="1" applyFont="1" applyNumberFormat="1">
      <alignment horizontal="right" vertical="center"/>
    </xf>
    <xf borderId="1" fillId="0" fontId="4" numFmtId="3" xfId="0" applyAlignment="1" applyBorder="1" applyFont="1" applyNumberFormat="1">
      <alignment horizontal="right" vertical="center"/>
    </xf>
    <xf borderId="0" fillId="0" fontId="4" numFmtId="165" xfId="0" applyAlignment="1" applyFont="1" applyNumberFormat="1">
      <alignment horizontal="right" vertical="center"/>
    </xf>
    <xf borderId="2" fillId="0" fontId="10" numFmtId="0" xfId="0" applyBorder="1" applyFont="1"/>
    <xf borderId="1" fillId="0" fontId="10" numFmtId="0" xfId="0" applyBorder="1" applyFont="1"/>
    <xf borderId="3" fillId="0" fontId="4" numFmtId="0" xfId="0" applyBorder="1" applyFont="1"/>
    <xf borderId="3" fillId="0" fontId="4" numFmtId="3" xfId="0" applyBorder="1" applyFont="1" applyNumberFormat="1"/>
    <xf borderId="4" fillId="0" fontId="4" numFmtId="3" xfId="0" applyBorder="1" applyFont="1" applyNumberFormat="1"/>
    <xf borderId="3" fillId="0" fontId="4" numFmtId="165" xfId="0" applyBorder="1" applyFont="1" applyNumberFormat="1"/>
    <xf borderId="0" fillId="0" fontId="4" numFmtId="3" xfId="0" applyAlignment="1" applyFont="1" applyNumberFormat="1">
      <alignment horizontal="center"/>
    </xf>
    <xf borderId="3" fillId="0" fontId="10" numFmtId="0" xfId="0" applyBorder="1" applyFont="1"/>
    <xf borderId="5" fillId="0" fontId="10" numFmtId="0" xfId="0" applyBorder="1" applyFont="1"/>
    <xf borderId="4" fillId="0" fontId="10" numFmtId="0" xfId="0" applyBorder="1" applyFont="1"/>
    <xf borderId="6" fillId="0" fontId="4" numFmtId="3" xfId="0" applyBorder="1" applyFont="1" applyNumberFormat="1"/>
    <xf borderId="6" fillId="0" fontId="4" numFmtId="164" xfId="0" applyBorder="1" applyFont="1" applyNumberFormat="1"/>
    <xf borderId="7" fillId="0" fontId="4" numFmtId="3" xfId="0" applyBorder="1" applyFont="1" applyNumberFormat="1"/>
    <xf borderId="8" fillId="0" fontId="4" numFmtId="3" xfId="0" applyBorder="1" applyFont="1" applyNumberFormat="1"/>
    <xf borderId="9" fillId="0" fontId="4" numFmtId="3" xfId="0" applyBorder="1" applyFont="1" applyNumberFormat="1"/>
    <xf borderId="8" fillId="0" fontId="4" numFmtId="165" xfId="0" applyBorder="1" applyFont="1" applyNumberFormat="1"/>
    <xf borderId="1" fillId="0" fontId="4" numFmtId="3" xfId="0" applyAlignment="1" applyBorder="1" applyFont="1" applyNumberFormat="1">
      <alignment horizontal="center" shrinkToFit="0" vertical="center" wrapText="1"/>
    </xf>
    <xf borderId="0" fillId="0" fontId="1" numFmtId="164" xfId="0" applyFont="1" applyNumberFormat="1"/>
    <xf borderId="0" fillId="3" fontId="1" numFmtId="0" xfId="0" applyFill="1" applyFont="1"/>
    <xf borderId="0" fillId="3" fontId="4" numFmtId="3" xfId="0" applyFont="1" applyNumberFormat="1"/>
    <xf borderId="1" fillId="3" fontId="4" numFmtId="3" xfId="0" applyBorder="1" applyFont="1" applyNumberFormat="1"/>
    <xf borderId="0" fillId="3" fontId="4" numFmtId="165" xfId="0" applyFont="1" applyNumberFormat="1"/>
    <xf borderId="0" fillId="3" fontId="4" numFmtId="3" xfId="0" applyAlignment="1" applyFont="1" applyNumberFormat="1">
      <alignment horizontal="right" vertical="center"/>
    </xf>
    <xf borderId="2" fillId="3" fontId="4" numFmtId="3" xfId="0" applyAlignment="1" applyBorder="1" applyFont="1" applyNumberFormat="1">
      <alignment horizontal="right" vertical="center"/>
    </xf>
    <xf borderId="1" fillId="3" fontId="4" numFmtId="3" xfId="0" applyAlignment="1" applyBorder="1" applyFont="1" applyNumberFormat="1">
      <alignment horizontal="right" vertical="center"/>
    </xf>
    <xf borderId="0" fillId="3" fontId="4" numFmtId="165" xfId="0" applyAlignment="1" applyFont="1" applyNumberFormat="1">
      <alignment horizontal="right" vertical="center"/>
    </xf>
    <xf borderId="0" fillId="3" fontId="4" numFmtId="0" xfId="0" applyAlignment="1" applyFont="1">
      <alignment horizontal="center" shrinkToFit="0" vertical="center" wrapText="1"/>
    </xf>
    <xf borderId="0" fillId="3" fontId="4" numFmtId="3" xfId="0" applyAlignment="1" applyFont="1" applyNumberFormat="1">
      <alignment horizontal="center"/>
    </xf>
    <xf borderId="3" fillId="3" fontId="4" numFmtId="0" xfId="0" applyBorder="1" applyFont="1"/>
    <xf borderId="0" fillId="0" fontId="6" numFmtId="0" xfId="0" applyAlignment="1" applyFont="1">
      <alignment readingOrder="0"/>
    </xf>
    <xf borderId="0" fillId="0" fontId="6" numFmtId="3" xfId="0" applyAlignment="1" applyFont="1" applyNumberFormat="1">
      <alignment readingOrder="0"/>
    </xf>
    <xf borderId="0" fillId="0" fontId="1" numFmtId="3" xfId="0" applyAlignment="1" applyFont="1" applyNumberFormat="1">
      <alignment readingOrder="0"/>
    </xf>
    <xf borderId="0" fillId="0" fontId="1" numFmtId="3" xfId="0" applyFont="1" applyNumberFormat="1"/>
    <xf borderId="0" fillId="0" fontId="4" numFmtId="0" xfId="0" applyFont="1"/>
    <xf borderId="0" fillId="0" fontId="6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31.57"/>
    <col customWidth="1" min="3" max="3" width="30.0"/>
    <col customWidth="1" min="4" max="9" width="10.71"/>
    <col customWidth="1" min="10" max="15" width="19.14"/>
    <col customWidth="1" min="16" max="28" width="10.71"/>
  </cols>
  <sheetData>
    <row r="1">
      <c r="K1" s="1"/>
    </row>
    <row r="2">
      <c r="A2" s="2" t="s">
        <v>0</v>
      </c>
      <c r="B2" s="3" t="s">
        <v>1</v>
      </c>
      <c r="D2" s="4">
        <v>2019.0</v>
      </c>
      <c r="E2" s="4">
        <v>2020.0</v>
      </c>
      <c r="F2" s="4">
        <v>2021.0</v>
      </c>
      <c r="G2" s="4">
        <v>2022.0</v>
      </c>
      <c r="H2" s="4">
        <v>2023.0</v>
      </c>
      <c r="I2" s="4">
        <v>2024.0</v>
      </c>
      <c r="J2" s="3" t="s">
        <v>2</v>
      </c>
      <c r="K2" s="5"/>
      <c r="L2" s="6" t="s">
        <v>3</v>
      </c>
      <c r="M2" s="6" t="s">
        <v>4</v>
      </c>
      <c r="N2" s="6" t="s">
        <v>5</v>
      </c>
      <c r="O2" s="6" t="s">
        <v>6</v>
      </c>
    </row>
    <row r="3">
      <c r="C3" s="6" t="s">
        <v>7</v>
      </c>
      <c r="D3" s="7">
        <f>VLOOKUP($B$2,'2019'!$B:$M,2,FALSE)</f>
        <v>35615.52879</v>
      </c>
      <c r="E3" s="7" t="str">
        <f>VLOOKUP($B$2,'2020'!$B:$M,2,FALSE)</f>
        <v/>
      </c>
      <c r="F3" s="7">
        <f>VLOOKUP($B$2,'2021'!$B:$M,2,FALSE)</f>
        <v>36839.72765</v>
      </c>
      <c r="G3" s="7">
        <f>VLOOKUP($B$2,'2022'!$B:$M,2,FALSE)</f>
        <v>36921.72393</v>
      </c>
      <c r="H3" s="7">
        <f>VLOOKUP($B$2,'2023'!$B:$M,2,FALSE)</f>
        <v>37370.10544</v>
      </c>
      <c r="I3" s="7">
        <f>VLOOKUP($B$2,'2024'!$B:$M,2,FALSE)</f>
        <v>36485.82557</v>
      </c>
      <c r="J3" s="7">
        <f t="shared" ref="J3:J11" si="2">I3-H3</f>
        <v>-884.279865</v>
      </c>
      <c r="K3" s="8">
        <f t="shared" ref="K3:K15" si="3">(I3-H3)/I3</f>
        <v>-0.02423625754</v>
      </c>
      <c r="L3" s="7">
        <f t="shared" ref="L3:L13" si="4">(I3-D3)</f>
        <v>870.2967863</v>
      </c>
      <c r="M3" s="7">
        <f t="shared" ref="M3:M13" si="5">I3-E3</f>
        <v>36485.82557</v>
      </c>
      <c r="N3" s="9">
        <f t="shared" ref="N3:O3" si="1">L3/D3</f>
        <v>0.02443587996</v>
      </c>
      <c r="O3" s="9" t="str">
        <f t="shared" si="1"/>
        <v>#DIV/0!</v>
      </c>
    </row>
    <row r="4">
      <c r="C4" s="6" t="s">
        <v>8</v>
      </c>
      <c r="D4" s="7">
        <f>VLOOKUP($B$2,'2019'!$B:$M,3,FALSE)</f>
        <v>535210</v>
      </c>
      <c r="E4" s="7">
        <f>VLOOKUP($B$2,'2020'!$B:$M,3,FALSE)</f>
        <v>368893.6547</v>
      </c>
      <c r="F4" s="7">
        <f>VLOOKUP($B$2,'2021'!$B:$M,3,FALSE)</f>
        <v>322887.0208</v>
      </c>
      <c r="G4" s="7">
        <f>VLOOKUP($B$2,'2022'!$B:$M,3,FALSE)</f>
        <v>429915.7653</v>
      </c>
      <c r="H4" s="7">
        <f>VLOOKUP($B$2,'2023'!$B:$M,3,FALSE)</f>
        <v>431680.491</v>
      </c>
      <c r="I4" s="7">
        <f>VLOOKUP($B$2,'2024'!$B:$M,3,FALSE)</f>
        <v>429857.5702</v>
      </c>
      <c r="J4" s="7">
        <f t="shared" si="2"/>
        <v>-1822.92078</v>
      </c>
      <c r="K4" s="8">
        <f t="shared" si="3"/>
        <v>-0.004240755326</v>
      </c>
      <c r="L4" s="7">
        <f t="shared" si="4"/>
        <v>-105352.4298</v>
      </c>
      <c r="M4" s="7">
        <f t="shared" si="5"/>
        <v>60963.91549</v>
      </c>
      <c r="N4" s="9">
        <f t="shared" ref="N4:O4" si="6">L4/D4</f>
        <v>-0.1968431639</v>
      </c>
      <c r="O4" s="9">
        <f t="shared" si="6"/>
        <v>0.1652614912</v>
      </c>
    </row>
    <row r="5">
      <c r="C5" s="6" t="s">
        <v>9</v>
      </c>
      <c r="D5" s="7" t="str">
        <f>VLOOKUP($B$2,'2019'!$B:$M,4,FALSE)</f>
        <v/>
      </c>
      <c r="E5" s="7">
        <f>VLOOKUP($B$2,'2020'!$B:$M,4,FALSE)</f>
        <v>0</v>
      </c>
      <c r="F5" s="7" t="str">
        <f>VLOOKUP($B$2,'2021'!$B:$M,4,FALSE)</f>
        <v/>
      </c>
      <c r="G5" s="7">
        <f>VLOOKUP($B$2,'2022'!$B:$M,4,FALSE)</f>
        <v>0</v>
      </c>
      <c r="H5" s="7" t="str">
        <f>VLOOKUP($B$2,'2023'!$B:$M,4,FALSE)</f>
        <v/>
      </c>
      <c r="I5" s="7" t="str">
        <f>VLOOKUP($B$2,'2024'!$B:$M,4,FALSE)</f>
        <v/>
      </c>
      <c r="J5" s="7">
        <f t="shared" si="2"/>
        <v>0</v>
      </c>
      <c r="K5" s="8" t="str">
        <f t="shared" si="3"/>
        <v>#DIV/0!</v>
      </c>
      <c r="L5" s="7">
        <f t="shared" si="4"/>
        <v>0</v>
      </c>
      <c r="M5" s="7">
        <f t="shared" si="5"/>
        <v>0</v>
      </c>
      <c r="N5" s="9" t="str">
        <f t="shared" ref="N5:O5" si="7">L5/D5</f>
        <v>#DIV/0!</v>
      </c>
      <c r="O5" s="9" t="str">
        <f t="shared" si="7"/>
        <v>#DIV/0!</v>
      </c>
    </row>
    <row r="6">
      <c r="C6" s="6" t="s">
        <v>10</v>
      </c>
      <c r="D6" s="7">
        <f>VLOOKUP($B$2,'2019'!$B:$M,5,FALSE)</f>
        <v>20409.46013</v>
      </c>
      <c r="E6" s="7">
        <f>VLOOKUP($B$2,'2020'!$B:$M,5,FALSE)</f>
        <v>17839.24718</v>
      </c>
      <c r="F6" s="7">
        <f>VLOOKUP($B$2,'2021'!$B:$M,5,FALSE)</f>
        <v>18611.78271</v>
      </c>
      <c r="G6" s="7">
        <f>VLOOKUP($B$2,'2022'!$B:$M,5,FALSE)</f>
        <v>19496.38069</v>
      </c>
      <c r="H6" s="7">
        <f>VLOOKUP($B$2,'2023'!$B:$M,5,FALSE)</f>
        <v>21390.37722</v>
      </c>
      <c r="I6" s="7">
        <f>VLOOKUP($B$2,'2024'!$B:$M,5,FALSE)</f>
        <v>22939.03588</v>
      </c>
      <c r="J6" s="7">
        <f t="shared" si="2"/>
        <v>1548.658657</v>
      </c>
      <c r="K6" s="8">
        <f t="shared" si="3"/>
        <v>0.06751193316</v>
      </c>
      <c r="L6" s="7">
        <f t="shared" si="4"/>
        <v>2529.57575</v>
      </c>
      <c r="M6" s="7">
        <f t="shared" si="5"/>
        <v>5099.788698</v>
      </c>
      <c r="N6" s="9">
        <f t="shared" ref="N6:O6" si="8">L6/D6</f>
        <v>0.1239413357</v>
      </c>
      <c r="O6" s="9">
        <f t="shared" si="8"/>
        <v>0.2858746586</v>
      </c>
    </row>
    <row r="7">
      <c r="C7" s="6" t="s">
        <v>11</v>
      </c>
      <c r="D7" s="7">
        <f>VLOOKUP($B$2,'2019'!$B:$M,6,FALSE)</f>
        <v>247335.6256</v>
      </c>
      <c r="E7" s="7">
        <f>VLOOKUP($B$2,'2020'!$B:$M,6,FALSE)</f>
        <v>223938.3473</v>
      </c>
      <c r="F7" s="7">
        <f>VLOOKUP($B$2,'2021'!$B:$M,6,FALSE)</f>
        <v>225184.3215</v>
      </c>
      <c r="G7" s="7">
        <f>VLOOKUP($B$2,'2022'!$B:$M,6,FALSE)</f>
        <v>229450.1085</v>
      </c>
      <c r="H7" s="7">
        <f>VLOOKUP($B$2,'2023'!$B:$M,6,FALSE)</f>
        <v>237903.4284</v>
      </c>
      <c r="I7" s="7">
        <f>VLOOKUP($B$2,'2024'!$B:$M,6,FALSE)</f>
        <v>239976.9886</v>
      </c>
      <c r="J7" s="7">
        <f t="shared" si="2"/>
        <v>2073.560288</v>
      </c>
      <c r="K7" s="8">
        <f t="shared" si="3"/>
        <v>0.008640663004</v>
      </c>
      <c r="L7" s="7">
        <f t="shared" si="4"/>
        <v>-7358.636982</v>
      </c>
      <c r="M7" s="7">
        <f t="shared" si="5"/>
        <v>16038.64137</v>
      </c>
      <c r="N7" s="9">
        <f t="shared" ref="N7:O7" si="9">L7/D7</f>
        <v>-0.02975162581</v>
      </c>
      <c r="O7" s="9">
        <f t="shared" si="9"/>
        <v>0.07162079013</v>
      </c>
    </row>
    <row r="8">
      <c r="C8" s="6" t="s">
        <v>12</v>
      </c>
      <c r="D8" s="7">
        <f>VLOOKUP($B$2,'2019'!$B:$M,7,FALSE)</f>
        <v>137676.9647</v>
      </c>
      <c r="E8" s="7">
        <f>VLOOKUP($B$2,'2020'!$B:$M,7,FALSE)</f>
        <v>130790.664</v>
      </c>
      <c r="F8" s="7">
        <f>VLOOKUP($B$2,'2021'!$B:$M,7,FALSE)</f>
        <v>136373.0831</v>
      </c>
      <c r="G8" s="7">
        <f>VLOOKUP($B$2,'2022'!$B:$M,7,FALSE)</f>
        <v>139734.919</v>
      </c>
      <c r="H8" s="7">
        <f>VLOOKUP($B$2,'2023'!$B:$M,7,FALSE)</f>
        <v>141645.2779</v>
      </c>
      <c r="I8" s="7">
        <f>VLOOKUP($B$2,'2024'!$B:$M,7,FALSE)</f>
        <v>143663.5899</v>
      </c>
      <c r="J8" s="7">
        <f t="shared" si="2"/>
        <v>2018.312007</v>
      </c>
      <c r="K8" s="8">
        <f t="shared" si="3"/>
        <v>0.01404887633</v>
      </c>
      <c r="L8" s="7">
        <f t="shared" si="4"/>
        <v>5986.625191</v>
      </c>
      <c r="M8" s="7">
        <f t="shared" si="5"/>
        <v>12872.92591</v>
      </c>
      <c r="N8" s="9">
        <f t="shared" ref="N8:O8" si="10">L8/D8</f>
        <v>0.0434831288</v>
      </c>
      <c r="O8" s="9">
        <f t="shared" si="10"/>
        <v>0.09842388984</v>
      </c>
    </row>
    <row r="9">
      <c r="C9" s="6" t="s">
        <v>13</v>
      </c>
      <c r="D9" s="7" t="str">
        <f>VLOOKUP($B$2,'2019'!$B:$M,8,FALSE)</f>
        <v/>
      </c>
      <c r="E9" s="7">
        <f>VLOOKUP($B$2,'2020'!$B:$M,8,FALSE)</f>
        <v>0</v>
      </c>
      <c r="F9" s="7" t="str">
        <f>VLOOKUP($B$2,'2021'!$B:$M,8,FALSE)</f>
        <v/>
      </c>
      <c r="G9" s="7">
        <f>VLOOKUP($B$2,'2022'!$B:$M,8,FALSE)</f>
        <v>0</v>
      </c>
      <c r="H9" s="7" t="str">
        <f>VLOOKUP($B$2,'2023'!$B:$M,8,FALSE)</f>
        <v/>
      </c>
      <c r="I9" s="7" t="str">
        <f>VLOOKUP($B$2,'2024'!$B:$M,8,FALSE)</f>
        <v/>
      </c>
      <c r="J9" s="7">
        <f t="shared" si="2"/>
        <v>0</v>
      </c>
      <c r="K9" s="8" t="str">
        <f t="shared" si="3"/>
        <v>#DIV/0!</v>
      </c>
      <c r="L9" s="7">
        <f t="shared" si="4"/>
        <v>0</v>
      </c>
      <c r="M9" s="7">
        <f t="shared" si="5"/>
        <v>0</v>
      </c>
      <c r="N9" s="9" t="str">
        <f t="shared" ref="N9:O9" si="11">L9/D9</f>
        <v>#DIV/0!</v>
      </c>
      <c r="O9" s="9" t="str">
        <f t="shared" si="11"/>
        <v>#DIV/0!</v>
      </c>
    </row>
    <row r="10">
      <c r="C10" s="6" t="s">
        <v>14</v>
      </c>
      <c r="D10" s="7">
        <f>VLOOKUP($B$2,'2019'!$B:$M,9,FALSE)</f>
        <v>170514.2282</v>
      </c>
      <c r="E10" s="7">
        <f>VLOOKUP($B$2,'2020'!$B:$M,9,FALSE)</f>
        <v>158393.992</v>
      </c>
      <c r="F10" s="7">
        <f>VLOOKUP($B$2,'2021'!$B:$M,9,FALSE)</f>
        <v>166609.3775</v>
      </c>
      <c r="G10" s="7">
        <f>VLOOKUP($B$2,'2022'!$B:$M,9,FALSE)</f>
        <v>174298.8647</v>
      </c>
      <c r="H10" s="7">
        <f>VLOOKUP($B$2,'2023'!$B:$M,9,FALSE)</f>
        <v>178882.1233</v>
      </c>
      <c r="I10" s="7">
        <f>VLOOKUP($B$2,'2024'!$B:$M,9,FALSE)</f>
        <v>179446.9065</v>
      </c>
      <c r="J10" s="7">
        <f t="shared" si="2"/>
        <v>564.7832114</v>
      </c>
      <c r="K10" s="8">
        <f t="shared" si="3"/>
        <v>0.003147355518</v>
      </c>
      <c r="L10" s="7">
        <f t="shared" si="4"/>
        <v>8932.678338</v>
      </c>
      <c r="M10" s="7">
        <f t="shared" si="5"/>
        <v>21052.9145</v>
      </c>
      <c r="N10" s="9">
        <f t="shared" ref="N10:O10" si="12">L10/D10</f>
        <v>0.05238670364</v>
      </c>
      <c r="O10" s="9">
        <f t="shared" si="12"/>
        <v>0.1329148551</v>
      </c>
    </row>
    <row r="11">
      <c r="C11" s="6" t="s">
        <v>15</v>
      </c>
      <c r="D11" s="7">
        <f>VLOOKUP($B$2,'2019'!$B:$M,10,FALSE)</f>
        <v>2131.221598</v>
      </c>
      <c r="E11" s="7">
        <f>VLOOKUP($B$2,'2020'!$B:$M,10,FALSE)</f>
        <v>1827.435494</v>
      </c>
      <c r="F11" s="7">
        <f>VLOOKUP($B$2,'2021'!$B:$M,10,FALSE)</f>
        <v>1917.049675</v>
      </c>
      <c r="G11" s="7">
        <f>VLOOKUP($B$2,'2022'!$B:$M,10,FALSE)</f>
        <v>1981.477693</v>
      </c>
      <c r="H11" s="7">
        <f>VLOOKUP($B$2,'2023'!$B:$M,10,FALSE)</f>
        <v>2002.317646</v>
      </c>
      <c r="I11" s="7">
        <f>VLOOKUP($B$2,'2024'!$B:$M,10,FALSE)</f>
        <v>1998.657649</v>
      </c>
      <c r="J11" s="7">
        <f t="shared" si="2"/>
        <v>-3.659996899</v>
      </c>
      <c r="K11" s="8">
        <f t="shared" si="3"/>
        <v>-0.001831227524</v>
      </c>
      <c r="L11" s="7">
        <f t="shared" si="4"/>
        <v>-132.5639485</v>
      </c>
      <c r="M11" s="7">
        <f t="shared" si="5"/>
        <v>171.2221552</v>
      </c>
      <c r="N11" s="9">
        <f t="shared" ref="N11:O11" si="13">L11/D11</f>
        <v>-0.06220092205</v>
      </c>
      <c r="O11" s="9">
        <f t="shared" si="13"/>
        <v>0.09369532096</v>
      </c>
    </row>
    <row r="12">
      <c r="C12" s="6" t="s">
        <v>16</v>
      </c>
      <c r="D12" s="7" t="str">
        <f>VLOOKUP($B$2,'2019'!$B:$M,11,FALSE)</f>
        <v/>
      </c>
      <c r="E12" s="7">
        <f>VLOOKUP($B$2,'2020'!$B:$M,11,FALSE)</f>
        <v>0</v>
      </c>
      <c r="F12" s="7" t="str">
        <f>VLOOKUP($B$2,'2021'!$B:$M,11,FALSE)</f>
        <v/>
      </c>
      <c r="G12" s="10"/>
      <c r="H12" s="11"/>
      <c r="I12" s="7"/>
      <c r="J12" s="7"/>
      <c r="K12" s="8" t="str">
        <f t="shared" si="3"/>
        <v>#DIV/0!</v>
      </c>
      <c r="L12" s="7">
        <f t="shared" si="4"/>
        <v>0</v>
      </c>
      <c r="M12" s="7">
        <f t="shared" si="5"/>
        <v>0</v>
      </c>
      <c r="N12" s="9" t="str">
        <f t="shared" ref="N12:O12" si="14">L12/D12</f>
        <v>#DIV/0!</v>
      </c>
      <c r="O12" s="9" t="str">
        <f t="shared" si="14"/>
        <v>#DIV/0!</v>
      </c>
    </row>
    <row r="13">
      <c r="C13" s="6" t="s">
        <v>17</v>
      </c>
      <c r="D13" s="7">
        <f>VLOOKUP($B$2,'2019'!$B:$M,12,FALSE)</f>
        <v>1148893.029</v>
      </c>
      <c r="E13" s="7">
        <f>VLOOKUP($B$2,'2020'!$B:$M,12,FALSE)</f>
        <v>937692.5949</v>
      </c>
      <c r="F13" s="7">
        <f>VLOOKUP($B$2,'2021'!$B:$M,12,FALSE)</f>
        <v>908422.3629</v>
      </c>
      <c r="G13" s="7">
        <f>VLOOKUP($B$2,'2022'!$B:$M,12,FALSE)</f>
        <v>1031799.24</v>
      </c>
      <c r="H13" s="12">
        <f>VLOOKUP($B$2,'2023'!$B:$M,12,FALSE)</f>
        <v>1050874.121</v>
      </c>
      <c r="I13" s="7">
        <f>VLOOKUP($B$2,'2024'!$B:$M,12,FALSE)</f>
        <v>1054368.574</v>
      </c>
      <c r="J13" s="7">
        <f>I13-H13</f>
        <v>3494.453521</v>
      </c>
      <c r="K13" s="8">
        <f t="shared" si="3"/>
        <v>0.00331426183</v>
      </c>
      <c r="L13" s="7">
        <f t="shared" si="4"/>
        <v>-94524.45464</v>
      </c>
      <c r="M13" s="7">
        <f t="shared" si="5"/>
        <v>116675.9796</v>
      </c>
      <c r="N13" s="9">
        <f t="shared" ref="N13:O13" si="15">L13/D13</f>
        <v>-0.08227437389</v>
      </c>
      <c r="O13" s="9">
        <f t="shared" si="15"/>
        <v>0.1244288162</v>
      </c>
    </row>
    <row r="14">
      <c r="K14" s="8" t="str">
        <f t="shared" si="3"/>
        <v>#DIV/0!</v>
      </c>
    </row>
    <row r="15">
      <c r="H15" s="13"/>
      <c r="J15" s="7"/>
      <c r="K15" s="8" t="str">
        <f t="shared" si="3"/>
        <v>#DIV/0!</v>
      </c>
    </row>
    <row r="16">
      <c r="I16" s="1"/>
      <c r="K16" s="1"/>
    </row>
    <row r="17">
      <c r="K17" s="1"/>
    </row>
    <row r="18">
      <c r="K18" s="1"/>
    </row>
    <row r="19">
      <c r="G19" s="14"/>
      <c r="H19" s="14"/>
      <c r="K19" s="1"/>
    </row>
    <row r="20">
      <c r="K20" s="1"/>
    </row>
    <row r="21" ht="15.75" customHeight="1">
      <c r="K21" s="1"/>
    </row>
    <row r="22" ht="15.75" customHeight="1">
      <c r="K22" s="1"/>
    </row>
    <row r="23" ht="15.75" customHeight="1">
      <c r="K23" s="1"/>
    </row>
    <row r="24" ht="15.75" customHeight="1">
      <c r="K24" s="1"/>
    </row>
    <row r="25" ht="15.75" customHeight="1">
      <c r="K25" s="1"/>
    </row>
    <row r="26" ht="15.75" customHeight="1">
      <c r="K26" s="1"/>
    </row>
    <row r="27" ht="15.75" customHeight="1">
      <c r="K27" s="1"/>
    </row>
    <row r="28" ht="15.75" customHeight="1">
      <c r="K28" s="1"/>
    </row>
    <row r="29" ht="15.75" customHeight="1">
      <c r="K29" s="1"/>
    </row>
    <row r="30" ht="15.75" customHeight="1">
      <c r="K30" s="1"/>
    </row>
    <row r="31" ht="15.75" customHeight="1">
      <c r="K31" s="1"/>
    </row>
    <row r="32" ht="15.75" customHeight="1">
      <c r="K32" s="1"/>
    </row>
    <row r="33" ht="15.75" customHeight="1">
      <c r="K33" s="1"/>
    </row>
    <row r="34" ht="15.75" customHeight="1">
      <c r="K34" s="1"/>
    </row>
    <row r="35" ht="15.75" customHeight="1">
      <c r="K35" s="1"/>
    </row>
    <row r="36" ht="15.75" customHeight="1">
      <c r="K36" s="1"/>
    </row>
    <row r="37" ht="15.75" customHeight="1">
      <c r="K37" s="1"/>
    </row>
    <row r="38" ht="15.75" customHeight="1">
      <c r="K38" s="1"/>
    </row>
    <row r="39" ht="15.75" customHeight="1">
      <c r="K39" s="1"/>
    </row>
    <row r="40" ht="15.75" customHeight="1">
      <c r="K40" s="1"/>
    </row>
    <row r="41" ht="15.75" customHeight="1">
      <c r="K41" s="1"/>
    </row>
    <row r="42" ht="15.75" customHeight="1">
      <c r="K42" s="1"/>
    </row>
    <row r="43" ht="15.75" customHeight="1">
      <c r="K43" s="1"/>
    </row>
    <row r="44" ht="15.75" customHeight="1">
      <c r="K44" s="1"/>
    </row>
    <row r="45" ht="15.75" customHeight="1">
      <c r="K45" s="1"/>
    </row>
    <row r="46" ht="15.75" customHeight="1">
      <c r="K46" s="1"/>
    </row>
    <row r="47" ht="15.75" customHeight="1">
      <c r="K47" s="1"/>
    </row>
    <row r="48" ht="15.75" customHeight="1">
      <c r="K48" s="1"/>
    </row>
    <row r="49" ht="15.75" customHeight="1">
      <c r="K49" s="1"/>
    </row>
    <row r="50" ht="15.75" customHeight="1">
      <c r="K50" s="1"/>
    </row>
    <row r="51" ht="15.75" customHeight="1">
      <c r="K51" s="1"/>
    </row>
    <row r="52" ht="15.75" customHeight="1">
      <c r="K52" s="1"/>
    </row>
    <row r="53" ht="15.75" customHeight="1">
      <c r="K53" s="1"/>
    </row>
    <row r="54" ht="15.75" customHeight="1">
      <c r="K54" s="1"/>
    </row>
    <row r="55" ht="15.75" customHeight="1">
      <c r="K55" s="1"/>
    </row>
    <row r="56" ht="15.75" customHeight="1">
      <c r="K56" s="1"/>
    </row>
    <row r="57" ht="15.75" customHeight="1">
      <c r="K57" s="1"/>
    </row>
    <row r="58" ht="15.75" customHeight="1">
      <c r="K58" s="1"/>
    </row>
    <row r="59" ht="15.75" customHeight="1">
      <c r="K59" s="1"/>
    </row>
    <row r="60" ht="15.75" customHeight="1">
      <c r="K60" s="1"/>
    </row>
    <row r="61" ht="15.75" customHeight="1">
      <c r="K61" s="1"/>
    </row>
    <row r="62" ht="15.75" customHeight="1">
      <c r="K62" s="1"/>
    </row>
    <row r="63" ht="15.75" customHeight="1">
      <c r="K63" s="1"/>
    </row>
    <row r="64" ht="15.75" customHeight="1">
      <c r="K64" s="1"/>
    </row>
    <row r="65" ht="15.75" customHeight="1">
      <c r="K65" s="1"/>
    </row>
    <row r="66" ht="15.75" customHeight="1">
      <c r="K66" s="1"/>
    </row>
    <row r="67" ht="15.75" customHeight="1">
      <c r="K67" s="1"/>
    </row>
    <row r="68" ht="15.75" customHeight="1">
      <c r="K68" s="1"/>
    </row>
    <row r="69" ht="15.75" customHeight="1">
      <c r="K69" s="1"/>
    </row>
    <row r="70" ht="15.75" customHeight="1">
      <c r="K70" s="1"/>
    </row>
    <row r="71" ht="15.75" customHeight="1">
      <c r="K71" s="1"/>
    </row>
    <row r="72" ht="15.75" customHeight="1">
      <c r="K72" s="1"/>
    </row>
    <row r="73" ht="15.75" customHeight="1">
      <c r="K73" s="1"/>
    </row>
    <row r="74" ht="15.75" customHeight="1">
      <c r="K74" s="1"/>
    </row>
    <row r="75" ht="15.75" customHeight="1">
      <c r="K75" s="1"/>
    </row>
    <row r="76" ht="15.75" customHeight="1">
      <c r="K76" s="1"/>
    </row>
    <row r="77" ht="15.75" customHeight="1">
      <c r="K77" s="1"/>
    </row>
    <row r="78" ht="15.75" customHeight="1">
      <c r="K78" s="1"/>
    </row>
    <row r="79" ht="15.75" customHeight="1">
      <c r="K79" s="1"/>
    </row>
    <row r="80" ht="15.75" customHeight="1">
      <c r="K80" s="1"/>
    </row>
    <row r="81" ht="15.75" customHeight="1">
      <c r="K81" s="1"/>
    </row>
    <row r="82" ht="15.75" customHeight="1">
      <c r="K82" s="1"/>
    </row>
    <row r="83" ht="15.75" customHeight="1">
      <c r="K83" s="1"/>
    </row>
    <row r="84" ht="15.75" customHeight="1">
      <c r="K84" s="1"/>
    </row>
    <row r="85" ht="15.75" customHeight="1">
      <c r="K85" s="1"/>
    </row>
    <row r="86" ht="15.75" customHeight="1">
      <c r="K86" s="1"/>
    </row>
    <row r="87" ht="15.75" customHeight="1">
      <c r="K87" s="1"/>
    </row>
    <row r="88" ht="15.75" customHeight="1">
      <c r="K88" s="1"/>
    </row>
    <row r="89" ht="15.75" customHeight="1">
      <c r="K89" s="1"/>
    </row>
    <row r="90" ht="15.75" customHeight="1">
      <c r="K90" s="1"/>
    </row>
    <row r="91" ht="15.75" customHeight="1">
      <c r="K91" s="1"/>
    </row>
    <row r="92" ht="15.75" customHeight="1">
      <c r="K92" s="1"/>
    </row>
    <row r="93" ht="15.75" customHeight="1">
      <c r="K93" s="1"/>
    </row>
    <row r="94" ht="15.75" customHeight="1">
      <c r="K94" s="1"/>
    </row>
    <row r="95" ht="15.75" customHeight="1">
      <c r="K95" s="1"/>
    </row>
    <row r="96" ht="15.75" customHeight="1">
      <c r="K96" s="1"/>
    </row>
    <row r="97" ht="15.75" customHeight="1">
      <c r="K97" s="1"/>
    </row>
    <row r="98" ht="15.75" customHeight="1">
      <c r="K98" s="1"/>
    </row>
    <row r="99" ht="15.75" customHeight="1">
      <c r="K99" s="1"/>
    </row>
    <row r="100" ht="15.75" customHeight="1">
      <c r="K100" s="1"/>
    </row>
    <row r="101" ht="15.75" customHeight="1">
      <c r="K101" s="1"/>
    </row>
    <row r="102" ht="15.75" customHeight="1">
      <c r="K102" s="1"/>
    </row>
    <row r="103" ht="15.75" customHeight="1">
      <c r="K103" s="1"/>
    </row>
    <row r="104" ht="15.75" customHeight="1">
      <c r="K104" s="1"/>
    </row>
    <row r="105" ht="15.75" customHeight="1">
      <c r="K105" s="1"/>
    </row>
    <row r="106" ht="15.75" customHeight="1">
      <c r="K106" s="1"/>
    </row>
    <row r="107" ht="15.75" customHeight="1">
      <c r="K107" s="1"/>
    </row>
    <row r="108" ht="15.75" customHeight="1">
      <c r="K108" s="1"/>
    </row>
    <row r="109" ht="15.75" customHeight="1">
      <c r="K109" s="1"/>
    </row>
    <row r="110" ht="15.75" customHeight="1">
      <c r="K110" s="1"/>
    </row>
    <row r="111" ht="15.75" customHeight="1">
      <c r="K111" s="1"/>
    </row>
    <row r="112" ht="15.75" customHeight="1">
      <c r="K112" s="1"/>
    </row>
    <row r="113" ht="15.75" customHeight="1">
      <c r="K113" s="1"/>
    </row>
    <row r="114" ht="15.75" customHeight="1">
      <c r="K114" s="1"/>
    </row>
    <row r="115" ht="15.75" customHeight="1">
      <c r="K115" s="1"/>
    </row>
    <row r="116" ht="15.75" customHeight="1">
      <c r="K116" s="1"/>
    </row>
    <row r="117" ht="15.75" customHeight="1">
      <c r="K117" s="1"/>
    </row>
    <row r="118" ht="15.75" customHeight="1">
      <c r="K118" s="1"/>
    </row>
    <row r="119" ht="15.75" customHeight="1">
      <c r="K119" s="1"/>
    </row>
    <row r="120" ht="15.75" customHeight="1">
      <c r="K120" s="1"/>
    </row>
    <row r="121" ht="15.75" customHeight="1">
      <c r="K121" s="1"/>
    </row>
    <row r="122" ht="15.75" customHeight="1">
      <c r="K122" s="1"/>
    </row>
    <row r="123" ht="15.75" customHeight="1">
      <c r="K123" s="1"/>
    </row>
    <row r="124" ht="15.75" customHeight="1">
      <c r="K124" s="1"/>
    </row>
    <row r="125" ht="15.75" customHeight="1">
      <c r="K125" s="1"/>
    </row>
    <row r="126" ht="15.75" customHeight="1">
      <c r="K126" s="1"/>
    </row>
    <row r="127" ht="15.75" customHeight="1">
      <c r="K127" s="1"/>
    </row>
    <row r="128" ht="15.75" customHeight="1">
      <c r="K128" s="1"/>
    </row>
    <row r="129" ht="15.75" customHeight="1">
      <c r="K129" s="1"/>
    </row>
    <row r="130" ht="15.75" customHeight="1">
      <c r="K130" s="1"/>
    </row>
    <row r="131" ht="15.75" customHeight="1">
      <c r="K131" s="1"/>
    </row>
    <row r="132" ht="15.75" customHeight="1">
      <c r="K132" s="1"/>
    </row>
    <row r="133" ht="15.75" customHeight="1">
      <c r="K133" s="1"/>
    </row>
    <row r="134" ht="15.75" customHeight="1">
      <c r="K134" s="1"/>
    </row>
    <row r="135" ht="15.75" customHeight="1">
      <c r="K135" s="1"/>
    </row>
    <row r="136" ht="15.75" customHeight="1">
      <c r="K136" s="1"/>
    </row>
    <row r="137" ht="15.75" customHeight="1">
      <c r="K137" s="1"/>
    </row>
    <row r="138" ht="15.75" customHeight="1">
      <c r="K138" s="1"/>
    </row>
    <row r="139" ht="15.75" customHeight="1">
      <c r="K139" s="1"/>
    </row>
    <row r="140" ht="15.75" customHeight="1">
      <c r="K140" s="1"/>
    </row>
    <row r="141" ht="15.75" customHeight="1">
      <c r="K141" s="1"/>
    </row>
    <row r="142" ht="15.75" customHeight="1">
      <c r="K142" s="1"/>
    </row>
    <row r="143" ht="15.75" customHeight="1">
      <c r="K143" s="1"/>
    </row>
    <row r="144" ht="15.75" customHeight="1">
      <c r="K144" s="1"/>
    </row>
    <row r="145" ht="15.75" customHeight="1">
      <c r="K145" s="1"/>
    </row>
    <row r="146" ht="15.75" customHeight="1">
      <c r="K146" s="1"/>
    </row>
    <row r="147" ht="15.75" customHeight="1">
      <c r="K147" s="1"/>
    </row>
    <row r="148" ht="15.75" customHeight="1">
      <c r="K148" s="1"/>
    </row>
    <row r="149" ht="15.75" customHeight="1">
      <c r="K149" s="1"/>
    </row>
    <row r="150" ht="15.75" customHeight="1">
      <c r="K150" s="1"/>
    </row>
    <row r="151" ht="15.75" customHeight="1">
      <c r="K151" s="1"/>
    </row>
    <row r="152" ht="15.75" customHeight="1">
      <c r="K152" s="1"/>
    </row>
    <row r="153" ht="15.75" customHeight="1">
      <c r="K153" s="1"/>
    </row>
    <row r="154" ht="15.75" customHeight="1">
      <c r="K154" s="1"/>
    </row>
    <row r="155" ht="15.75" customHeight="1">
      <c r="K155" s="1"/>
    </row>
    <row r="156" ht="15.75" customHeight="1">
      <c r="K156" s="1"/>
    </row>
    <row r="157" ht="15.75" customHeight="1">
      <c r="K157" s="1"/>
    </row>
    <row r="158" ht="15.75" customHeight="1">
      <c r="K158" s="1"/>
    </row>
    <row r="159" ht="15.75" customHeight="1">
      <c r="K159" s="1"/>
    </row>
    <row r="160" ht="15.75" customHeight="1">
      <c r="K160" s="1"/>
    </row>
    <row r="161" ht="15.75" customHeight="1">
      <c r="K161" s="1"/>
    </row>
    <row r="162" ht="15.75" customHeight="1">
      <c r="K162" s="1"/>
    </row>
    <row r="163" ht="15.75" customHeight="1">
      <c r="K163" s="1"/>
    </row>
    <row r="164" ht="15.75" customHeight="1">
      <c r="K164" s="1"/>
    </row>
    <row r="165" ht="15.75" customHeight="1">
      <c r="K165" s="1"/>
    </row>
    <row r="166" ht="15.75" customHeight="1">
      <c r="K166" s="1"/>
    </row>
    <row r="167" ht="15.75" customHeight="1">
      <c r="K167" s="1"/>
    </row>
    <row r="168" ht="15.75" customHeight="1">
      <c r="K168" s="1"/>
    </row>
    <row r="169" ht="15.75" customHeight="1">
      <c r="K169" s="1"/>
    </row>
    <row r="170" ht="15.75" customHeight="1">
      <c r="K170" s="1"/>
    </row>
    <row r="171" ht="15.75" customHeight="1">
      <c r="K171" s="1"/>
    </row>
    <row r="172" ht="15.75" customHeight="1">
      <c r="K172" s="1"/>
    </row>
    <row r="173" ht="15.75" customHeight="1">
      <c r="K173" s="1"/>
    </row>
    <row r="174" ht="15.75" customHeight="1">
      <c r="K174" s="1"/>
    </row>
    <row r="175" ht="15.75" customHeight="1">
      <c r="K175" s="1"/>
    </row>
    <row r="176" ht="15.75" customHeight="1">
      <c r="K176" s="1"/>
    </row>
    <row r="177" ht="15.75" customHeight="1">
      <c r="K177" s="1"/>
    </row>
    <row r="178" ht="15.75" customHeight="1">
      <c r="K178" s="1"/>
    </row>
    <row r="179" ht="15.75" customHeight="1">
      <c r="K179" s="1"/>
    </row>
    <row r="180" ht="15.75" customHeight="1">
      <c r="K180" s="1"/>
    </row>
    <row r="181" ht="15.75" customHeight="1">
      <c r="K181" s="1"/>
    </row>
    <row r="182" ht="15.75" customHeight="1">
      <c r="K182" s="1"/>
    </row>
    <row r="183" ht="15.75" customHeight="1">
      <c r="K183" s="1"/>
    </row>
    <row r="184" ht="15.75" customHeight="1">
      <c r="K184" s="1"/>
    </row>
    <row r="185" ht="15.75" customHeight="1">
      <c r="K185" s="1"/>
    </row>
    <row r="186" ht="15.75" customHeight="1">
      <c r="K186" s="1"/>
    </row>
    <row r="187" ht="15.75" customHeight="1">
      <c r="K187" s="1"/>
    </row>
    <row r="188" ht="15.75" customHeight="1">
      <c r="K188" s="1"/>
    </row>
    <row r="189" ht="15.75" customHeight="1">
      <c r="K189" s="1"/>
    </row>
    <row r="190" ht="15.75" customHeight="1">
      <c r="K190" s="1"/>
    </row>
    <row r="191" ht="15.75" customHeight="1">
      <c r="K191" s="1"/>
    </row>
    <row r="192" ht="15.75" customHeight="1">
      <c r="K192" s="1"/>
    </row>
    <row r="193" ht="15.75" customHeight="1">
      <c r="K193" s="1"/>
    </row>
    <row r="194" ht="15.75" customHeight="1">
      <c r="K194" s="1"/>
    </row>
    <row r="195" ht="15.75" customHeight="1">
      <c r="K195" s="1"/>
    </row>
    <row r="196" ht="15.75" customHeight="1">
      <c r="K196" s="1"/>
    </row>
    <row r="197" ht="15.75" customHeight="1">
      <c r="K197" s="1"/>
    </row>
    <row r="198" ht="15.75" customHeight="1">
      <c r="K198" s="1"/>
    </row>
    <row r="199" ht="15.75" customHeight="1">
      <c r="K199" s="1"/>
    </row>
    <row r="200" ht="15.75" customHeight="1">
      <c r="K200" s="1"/>
    </row>
    <row r="201" ht="15.75" customHeight="1">
      <c r="K201" s="1"/>
    </row>
    <row r="202" ht="15.75" customHeight="1">
      <c r="K202" s="1"/>
    </row>
    <row r="203" ht="15.75" customHeight="1">
      <c r="K203" s="1"/>
    </row>
    <row r="204" ht="15.75" customHeight="1">
      <c r="K204" s="1"/>
    </row>
    <row r="205" ht="15.75" customHeight="1">
      <c r="K205" s="1"/>
    </row>
    <row r="206" ht="15.75" customHeight="1">
      <c r="K206" s="1"/>
    </row>
    <row r="207" ht="15.75" customHeight="1">
      <c r="K207" s="1"/>
    </row>
    <row r="208" ht="15.75" customHeight="1">
      <c r="K208" s="1"/>
    </row>
    <row r="209" ht="15.75" customHeight="1">
      <c r="K209" s="1"/>
    </row>
    <row r="210" ht="15.75" customHeight="1">
      <c r="K210" s="1"/>
    </row>
    <row r="211" ht="15.75" customHeight="1">
      <c r="K211" s="1"/>
    </row>
    <row r="212" ht="15.75" customHeight="1">
      <c r="K212" s="1"/>
    </row>
    <row r="213" ht="15.75" customHeight="1">
      <c r="K213" s="1"/>
    </row>
    <row r="214" ht="15.75" customHeight="1">
      <c r="K214" s="1"/>
    </row>
    <row r="215" ht="15.75" customHeight="1">
      <c r="K215" s="1"/>
    </row>
    <row r="216" ht="15.75" customHeight="1">
      <c r="K216" s="1"/>
    </row>
    <row r="217" ht="15.75" customHeight="1">
      <c r="K217" s="1"/>
    </row>
    <row r="218" ht="15.75" customHeight="1">
      <c r="K218" s="1"/>
    </row>
    <row r="219" ht="15.75" customHeight="1">
      <c r="K219" s="1"/>
    </row>
    <row r="220" ht="15.75" customHeight="1">
      <c r="K220" s="1"/>
    </row>
    <row r="221" ht="15.75" customHeight="1">
      <c r="K221" s="1"/>
    </row>
    <row r="222" ht="15.75" customHeight="1">
      <c r="K222" s="1"/>
    </row>
    <row r="223" ht="15.75" customHeight="1">
      <c r="K223" s="1"/>
    </row>
    <row r="224" ht="15.75" customHeight="1">
      <c r="K224" s="1"/>
    </row>
    <row r="225" ht="15.75" customHeight="1">
      <c r="K225" s="1"/>
    </row>
    <row r="226" ht="15.75" customHeight="1">
      <c r="K226" s="1"/>
    </row>
    <row r="227" ht="15.75" customHeight="1">
      <c r="K227" s="1"/>
    </row>
    <row r="228" ht="15.75" customHeight="1">
      <c r="K228" s="1"/>
    </row>
    <row r="229" ht="15.75" customHeight="1">
      <c r="K229" s="1"/>
    </row>
    <row r="230" ht="15.75" customHeight="1">
      <c r="K230" s="1"/>
    </row>
    <row r="231" ht="15.75" customHeight="1">
      <c r="K231" s="1"/>
    </row>
    <row r="232" ht="15.75" customHeight="1">
      <c r="K232" s="1"/>
    </row>
    <row r="233" ht="15.75" customHeight="1">
      <c r="K233" s="1"/>
    </row>
    <row r="234" ht="15.75" customHeight="1">
      <c r="K234" s="1"/>
    </row>
    <row r="235" ht="15.75" customHeight="1">
      <c r="K235" s="1"/>
    </row>
    <row r="236" ht="15.75" customHeight="1">
      <c r="K236" s="1"/>
    </row>
    <row r="237" ht="15.75" customHeight="1">
      <c r="K237" s="1"/>
    </row>
    <row r="238" ht="15.75" customHeight="1">
      <c r="K238" s="1"/>
    </row>
    <row r="239" ht="15.75" customHeight="1">
      <c r="K239" s="1"/>
    </row>
    <row r="240" ht="15.75" customHeight="1">
      <c r="K240" s="1"/>
    </row>
    <row r="241" ht="15.75" customHeight="1">
      <c r="K241" s="1"/>
    </row>
    <row r="242" ht="15.75" customHeight="1">
      <c r="K242" s="1"/>
    </row>
    <row r="243" ht="15.75" customHeight="1">
      <c r="K243" s="1"/>
    </row>
    <row r="244" ht="15.75" customHeight="1">
      <c r="K244" s="1"/>
    </row>
    <row r="245" ht="15.75" customHeight="1">
      <c r="K245" s="1"/>
    </row>
    <row r="246" ht="15.75" customHeight="1">
      <c r="K246" s="1"/>
    </row>
    <row r="247" ht="15.75" customHeight="1">
      <c r="K247" s="1"/>
    </row>
    <row r="248" ht="15.75" customHeight="1">
      <c r="K248" s="1"/>
    </row>
    <row r="249" ht="15.75" customHeight="1">
      <c r="K249" s="1"/>
    </row>
    <row r="250" ht="15.75" customHeight="1">
      <c r="K250" s="1"/>
    </row>
    <row r="251" ht="15.75" customHeight="1">
      <c r="K251" s="1"/>
    </row>
    <row r="252" ht="15.75" customHeight="1">
      <c r="K252" s="1"/>
    </row>
    <row r="253" ht="15.75" customHeight="1">
      <c r="K253" s="1"/>
    </row>
    <row r="254" ht="15.75" customHeight="1">
      <c r="K254" s="1"/>
    </row>
    <row r="255" ht="15.75" customHeight="1">
      <c r="K255" s="1"/>
    </row>
    <row r="256" ht="15.75" customHeight="1">
      <c r="K256" s="1"/>
    </row>
    <row r="257" ht="15.75" customHeight="1">
      <c r="K257" s="1"/>
    </row>
    <row r="258" ht="15.75" customHeight="1">
      <c r="K258" s="1"/>
    </row>
    <row r="259" ht="15.75" customHeight="1">
      <c r="K259" s="1"/>
    </row>
    <row r="260" ht="15.75" customHeight="1">
      <c r="K260" s="1"/>
    </row>
    <row r="261" ht="15.75" customHeight="1">
      <c r="K261" s="1"/>
    </row>
    <row r="262" ht="15.75" customHeight="1">
      <c r="K262" s="1"/>
    </row>
    <row r="263" ht="15.75" customHeight="1">
      <c r="K263" s="1"/>
    </row>
    <row r="264" ht="15.75" customHeight="1">
      <c r="K264" s="1"/>
    </row>
    <row r="265" ht="15.75" customHeight="1">
      <c r="K265" s="1"/>
    </row>
    <row r="266" ht="15.75" customHeight="1">
      <c r="K266" s="1"/>
    </row>
    <row r="267" ht="15.75" customHeight="1">
      <c r="K267" s="1"/>
    </row>
    <row r="268" ht="15.75" customHeight="1">
      <c r="K268" s="1"/>
    </row>
    <row r="269" ht="15.75" customHeight="1">
      <c r="K269" s="1"/>
    </row>
    <row r="270" ht="15.75" customHeight="1">
      <c r="K270" s="1"/>
    </row>
    <row r="271" ht="15.75" customHeight="1">
      <c r="K271" s="1"/>
    </row>
    <row r="272" ht="15.75" customHeight="1">
      <c r="K272" s="1"/>
    </row>
    <row r="273" ht="15.75" customHeight="1">
      <c r="K273" s="1"/>
    </row>
    <row r="274" ht="15.75" customHeight="1">
      <c r="K274" s="1"/>
    </row>
    <row r="275" ht="15.75" customHeight="1">
      <c r="K275" s="1"/>
    </row>
    <row r="276" ht="15.75" customHeight="1">
      <c r="K276" s="1"/>
    </row>
    <row r="277" ht="15.75" customHeight="1">
      <c r="K277" s="1"/>
    </row>
    <row r="278" ht="15.75" customHeight="1">
      <c r="K278" s="1"/>
    </row>
    <row r="279" ht="15.75" customHeight="1">
      <c r="K279" s="1"/>
    </row>
    <row r="280" ht="15.75" customHeight="1">
      <c r="K280" s="1"/>
    </row>
    <row r="281" ht="15.75" customHeight="1">
      <c r="K281" s="1"/>
    </row>
    <row r="282" ht="15.75" customHeight="1">
      <c r="K282" s="1"/>
    </row>
    <row r="283" ht="15.75" customHeight="1">
      <c r="K283" s="1"/>
    </row>
    <row r="284" ht="15.75" customHeight="1">
      <c r="K284" s="1"/>
    </row>
    <row r="285" ht="15.75" customHeight="1">
      <c r="K285" s="1"/>
    </row>
    <row r="286" ht="15.75" customHeight="1">
      <c r="K286" s="1"/>
    </row>
    <row r="287" ht="15.75" customHeight="1">
      <c r="K287" s="1"/>
    </row>
    <row r="288" ht="15.75" customHeight="1">
      <c r="K288" s="1"/>
    </row>
    <row r="289" ht="15.75" customHeight="1">
      <c r="K289" s="1"/>
    </row>
    <row r="290" ht="15.75" customHeight="1">
      <c r="K290" s="1"/>
    </row>
    <row r="291" ht="15.75" customHeight="1">
      <c r="K291" s="1"/>
    </row>
    <row r="292" ht="15.75" customHeight="1">
      <c r="K292" s="1"/>
    </row>
    <row r="293" ht="15.75" customHeight="1">
      <c r="K293" s="1"/>
    </row>
    <row r="294" ht="15.75" customHeight="1">
      <c r="K294" s="1"/>
    </row>
    <row r="295" ht="15.75" customHeight="1">
      <c r="K295" s="1"/>
    </row>
    <row r="296" ht="15.75" customHeight="1">
      <c r="K296" s="1"/>
    </row>
    <row r="297" ht="15.75" customHeight="1">
      <c r="K297" s="1"/>
    </row>
    <row r="298" ht="15.75" customHeight="1">
      <c r="K298" s="1"/>
    </row>
    <row r="299" ht="15.75" customHeight="1">
      <c r="K299" s="1"/>
    </row>
    <row r="300" ht="15.75" customHeight="1">
      <c r="K300" s="1"/>
    </row>
    <row r="301" ht="15.75" customHeight="1">
      <c r="K301" s="1"/>
    </row>
    <row r="302" ht="15.75" customHeight="1">
      <c r="K302" s="1"/>
    </row>
    <row r="303" ht="15.75" customHeight="1">
      <c r="K303" s="1"/>
    </row>
    <row r="304" ht="15.75" customHeight="1">
      <c r="K304" s="1"/>
    </row>
    <row r="305" ht="15.75" customHeight="1">
      <c r="K305" s="1"/>
    </row>
    <row r="306" ht="15.75" customHeight="1">
      <c r="K306" s="1"/>
    </row>
    <row r="307" ht="15.75" customHeight="1">
      <c r="K307" s="1"/>
    </row>
    <row r="308" ht="15.75" customHeight="1">
      <c r="K308" s="1"/>
    </row>
    <row r="309" ht="15.75" customHeight="1">
      <c r="K309" s="1"/>
    </row>
    <row r="310" ht="15.75" customHeight="1">
      <c r="K310" s="1"/>
    </row>
    <row r="311" ht="15.75" customHeight="1">
      <c r="K311" s="1"/>
    </row>
    <row r="312" ht="15.75" customHeight="1">
      <c r="K312" s="1"/>
    </row>
    <row r="313" ht="15.75" customHeight="1">
      <c r="K313" s="1"/>
    </row>
    <row r="314" ht="15.75" customHeight="1">
      <c r="K314" s="1"/>
    </row>
    <row r="315" ht="15.75" customHeight="1">
      <c r="K315" s="1"/>
    </row>
    <row r="316" ht="15.75" customHeight="1">
      <c r="K316" s="1"/>
    </row>
    <row r="317" ht="15.75" customHeight="1">
      <c r="K317" s="1"/>
    </row>
    <row r="318" ht="15.75" customHeight="1">
      <c r="K318" s="1"/>
    </row>
    <row r="319" ht="15.75" customHeight="1">
      <c r="K319" s="1"/>
    </row>
    <row r="320" ht="15.75" customHeight="1">
      <c r="K320" s="1"/>
    </row>
    <row r="321" ht="15.75" customHeight="1">
      <c r="K321" s="1"/>
    </row>
    <row r="322" ht="15.75" customHeight="1">
      <c r="K322" s="1"/>
    </row>
    <row r="323" ht="15.75" customHeight="1">
      <c r="K323" s="1"/>
    </row>
    <row r="324" ht="15.75" customHeight="1">
      <c r="K324" s="1"/>
    </row>
    <row r="325" ht="15.75" customHeight="1">
      <c r="K325" s="1"/>
    </row>
    <row r="326" ht="15.75" customHeight="1">
      <c r="K326" s="1"/>
    </row>
    <row r="327" ht="15.75" customHeight="1">
      <c r="K327" s="1"/>
    </row>
    <row r="328" ht="15.75" customHeight="1">
      <c r="K328" s="1"/>
    </row>
    <row r="329" ht="15.75" customHeight="1">
      <c r="K329" s="1"/>
    </row>
    <row r="330" ht="15.75" customHeight="1">
      <c r="K330" s="1"/>
    </row>
    <row r="331" ht="15.75" customHeight="1">
      <c r="K331" s="1"/>
    </row>
    <row r="332" ht="15.75" customHeight="1">
      <c r="K332" s="1"/>
    </row>
    <row r="333" ht="15.75" customHeight="1">
      <c r="K333" s="1"/>
    </row>
    <row r="334" ht="15.75" customHeight="1">
      <c r="K334" s="1"/>
    </row>
    <row r="335" ht="15.75" customHeight="1">
      <c r="K335" s="1"/>
    </row>
    <row r="336" ht="15.75" customHeight="1">
      <c r="K336" s="1"/>
    </row>
    <row r="337" ht="15.75" customHeight="1">
      <c r="K337" s="1"/>
    </row>
    <row r="338" ht="15.75" customHeight="1">
      <c r="K338" s="1"/>
    </row>
    <row r="339" ht="15.75" customHeight="1">
      <c r="K339" s="1"/>
    </row>
    <row r="340" ht="15.75" customHeight="1">
      <c r="K340" s="1"/>
    </row>
    <row r="341" ht="15.75" customHeight="1">
      <c r="K341" s="1"/>
    </row>
    <row r="342" ht="15.75" customHeight="1">
      <c r="K342" s="1"/>
    </row>
    <row r="343" ht="15.75" customHeight="1">
      <c r="K343" s="1"/>
    </row>
    <row r="344" ht="15.75" customHeight="1">
      <c r="K344" s="1"/>
    </row>
    <row r="345" ht="15.75" customHeight="1">
      <c r="K345" s="1"/>
    </row>
    <row r="346" ht="15.75" customHeight="1">
      <c r="K346" s="1"/>
    </row>
    <row r="347" ht="15.75" customHeight="1">
      <c r="K347" s="1"/>
    </row>
    <row r="348" ht="15.75" customHeight="1">
      <c r="K348" s="1"/>
    </row>
    <row r="349" ht="15.75" customHeight="1">
      <c r="K349" s="1"/>
    </row>
    <row r="350" ht="15.75" customHeight="1">
      <c r="K350" s="1"/>
    </row>
    <row r="351" ht="15.75" customHeight="1">
      <c r="K351" s="1"/>
    </row>
    <row r="352" ht="15.75" customHeight="1">
      <c r="K352" s="1"/>
    </row>
    <row r="353" ht="15.75" customHeight="1">
      <c r="K353" s="1"/>
    </row>
    <row r="354" ht="15.75" customHeight="1">
      <c r="K354" s="1"/>
    </row>
    <row r="355" ht="15.75" customHeight="1">
      <c r="K355" s="1"/>
    </row>
    <row r="356" ht="15.75" customHeight="1">
      <c r="K356" s="1"/>
    </row>
    <row r="357" ht="15.75" customHeight="1">
      <c r="K357" s="1"/>
    </row>
    <row r="358" ht="15.75" customHeight="1">
      <c r="K358" s="1"/>
    </row>
    <row r="359" ht="15.75" customHeight="1">
      <c r="K359" s="1"/>
    </row>
    <row r="360" ht="15.75" customHeight="1">
      <c r="K360" s="1"/>
    </row>
    <row r="361" ht="15.75" customHeight="1">
      <c r="K361" s="1"/>
    </row>
    <row r="362" ht="15.75" customHeight="1">
      <c r="K362" s="1"/>
    </row>
    <row r="363" ht="15.75" customHeight="1">
      <c r="K363" s="1"/>
    </row>
    <row r="364" ht="15.75" customHeight="1">
      <c r="K364" s="1"/>
    </row>
    <row r="365" ht="15.75" customHeight="1">
      <c r="K365" s="1"/>
    </row>
    <row r="366" ht="15.75" customHeight="1">
      <c r="K366" s="1"/>
    </row>
    <row r="367" ht="15.75" customHeight="1">
      <c r="K367" s="1"/>
    </row>
    <row r="368" ht="15.75" customHeight="1">
      <c r="K368" s="1"/>
    </row>
    <row r="369" ht="15.75" customHeight="1">
      <c r="K369" s="1"/>
    </row>
    <row r="370" ht="15.75" customHeight="1">
      <c r="K370" s="1"/>
    </row>
    <row r="371" ht="15.75" customHeight="1">
      <c r="K371" s="1"/>
    </row>
    <row r="372" ht="15.75" customHeight="1">
      <c r="K372" s="1"/>
    </row>
    <row r="373" ht="15.75" customHeight="1">
      <c r="K373" s="1"/>
    </row>
    <row r="374" ht="15.75" customHeight="1">
      <c r="K374" s="1"/>
    </row>
    <row r="375" ht="15.75" customHeight="1">
      <c r="K375" s="1"/>
    </row>
    <row r="376" ht="15.75" customHeight="1">
      <c r="K376" s="1"/>
    </row>
    <row r="377" ht="15.75" customHeight="1">
      <c r="K377" s="1"/>
    </row>
    <row r="378" ht="15.75" customHeight="1">
      <c r="K378" s="1"/>
    </row>
    <row r="379" ht="15.75" customHeight="1">
      <c r="K379" s="1"/>
    </row>
    <row r="380" ht="15.75" customHeight="1">
      <c r="K380" s="1"/>
    </row>
    <row r="381" ht="15.75" customHeight="1">
      <c r="K381" s="1"/>
    </row>
    <row r="382" ht="15.75" customHeight="1">
      <c r="K382" s="1"/>
    </row>
    <row r="383" ht="15.75" customHeight="1">
      <c r="K383" s="1"/>
    </row>
    <row r="384" ht="15.75" customHeight="1">
      <c r="K384" s="1"/>
    </row>
    <row r="385" ht="15.75" customHeight="1">
      <c r="K385" s="1"/>
    </row>
    <row r="386" ht="15.75" customHeight="1">
      <c r="K386" s="1"/>
    </row>
    <row r="387" ht="15.75" customHeight="1">
      <c r="K387" s="1"/>
    </row>
    <row r="388" ht="15.75" customHeight="1">
      <c r="K388" s="1"/>
    </row>
    <row r="389" ht="15.75" customHeight="1">
      <c r="K389" s="1"/>
    </row>
    <row r="390" ht="15.75" customHeight="1">
      <c r="K390" s="1"/>
    </row>
    <row r="391" ht="15.75" customHeight="1">
      <c r="K391" s="1"/>
    </row>
    <row r="392" ht="15.75" customHeight="1">
      <c r="K392" s="1"/>
    </row>
    <row r="393" ht="15.75" customHeight="1">
      <c r="K393" s="1"/>
    </row>
    <row r="394" ht="15.75" customHeight="1">
      <c r="K394" s="1"/>
    </row>
    <row r="395" ht="15.75" customHeight="1">
      <c r="K395" s="1"/>
    </row>
    <row r="396" ht="15.75" customHeight="1">
      <c r="K396" s="1"/>
    </row>
    <row r="397" ht="15.75" customHeight="1">
      <c r="K397" s="1"/>
    </row>
    <row r="398" ht="15.75" customHeight="1">
      <c r="K398" s="1"/>
    </row>
    <row r="399" ht="15.75" customHeight="1">
      <c r="K399" s="1"/>
    </row>
    <row r="400" ht="15.75" customHeight="1">
      <c r="K400" s="1"/>
    </row>
    <row r="401" ht="15.75" customHeight="1">
      <c r="K401" s="1"/>
    </row>
    <row r="402" ht="15.75" customHeight="1">
      <c r="K402" s="1"/>
    </row>
    <row r="403" ht="15.75" customHeight="1">
      <c r="K403" s="1"/>
    </row>
    <row r="404" ht="15.75" customHeight="1">
      <c r="K404" s="1"/>
    </row>
    <row r="405" ht="15.75" customHeight="1">
      <c r="K405" s="1"/>
    </row>
    <row r="406" ht="15.75" customHeight="1">
      <c r="K406" s="1"/>
    </row>
    <row r="407" ht="15.75" customHeight="1">
      <c r="K407" s="1"/>
    </row>
    <row r="408" ht="15.75" customHeight="1">
      <c r="K408" s="1"/>
    </row>
    <row r="409" ht="15.75" customHeight="1">
      <c r="K409" s="1"/>
    </row>
    <row r="410" ht="15.75" customHeight="1">
      <c r="K410" s="1"/>
    </row>
    <row r="411" ht="15.75" customHeight="1">
      <c r="K411" s="1"/>
    </row>
    <row r="412" ht="15.75" customHeight="1">
      <c r="K412" s="1"/>
    </row>
    <row r="413" ht="15.75" customHeight="1">
      <c r="K413" s="1"/>
    </row>
    <row r="414" ht="15.75" customHeight="1">
      <c r="K414" s="1"/>
    </row>
    <row r="415" ht="15.75" customHeight="1">
      <c r="K415" s="1"/>
    </row>
    <row r="416" ht="15.75" customHeight="1">
      <c r="K416" s="1"/>
    </row>
    <row r="417" ht="15.75" customHeight="1">
      <c r="K417" s="1"/>
    </row>
    <row r="418" ht="15.75" customHeight="1">
      <c r="K418" s="1"/>
    </row>
    <row r="419" ht="15.75" customHeight="1">
      <c r="K419" s="1"/>
    </row>
    <row r="420" ht="15.75" customHeight="1">
      <c r="K420" s="1"/>
    </row>
    <row r="421" ht="15.75" customHeight="1">
      <c r="K421" s="1"/>
    </row>
    <row r="422" ht="15.75" customHeight="1">
      <c r="K422" s="1"/>
    </row>
    <row r="423" ht="15.75" customHeight="1">
      <c r="K423" s="1"/>
    </row>
    <row r="424" ht="15.75" customHeight="1">
      <c r="K424" s="1"/>
    </row>
    <row r="425" ht="15.75" customHeight="1">
      <c r="K425" s="1"/>
    </row>
    <row r="426" ht="15.75" customHeight="1">
      <c r="K426" s="1"/>
    </row>
    <row r="427" ht="15.75" customHeight="1">
      <c r="K427" s="1"/>
    </row>
    <row r="428" ht="15.75" customHeight="1">
      <c r="K428" s="1"/>
    </row>
    <row r="429" ht="15.75" customHeight="1">
      <c r="K429" s="1"/>
    </row>
    <row r="430" ht="15.75" customHeight="1">
      <c r="K430" s="1"/>
    </row>
    <row r="431" ht="15.75" customHeight="1">
      <c r="K431" s="1"/>
    </row>
    <row r="432" ht="15.75" customHeight="1">
      <c r="K432" s="1"/>
    </row>
    <row r="433" ht="15.75" customHeight="1">
      <c r="K433" s="1"/>
    </row>
    <row r="434" ht="15.75" customHeight="1">
      <c r="K434" s="1"/>
    </row>
    <row r="435" ht="15.75" customHeight="1">
      <c r="K435" s="1"/>
    </row>
    <row r="436" ht="15.75" customHeight="1">
      <c r="K436" s="1"/>
    </row>
    <row r="437" ht="15.75" customHeight="1">
      <c r="K437" s="1"/>
    </row>
    <row r="438" ht="15.75" customHeight="1">
      <c r="K438" s="1"/>
    </row>
    <row r="439" ht="15.75" customHeight="1">
      <c r="K439" s="1"/>
    </row>
    <row r="440" ht="15.75" customHeight="1">
      <c r="K440" s="1"/>
    </row>
    <row r="441" ht="15.75" customHeight="1">
      <c r="K441" s="1"/>
    </row>
    <row r="442" ht="15.75" customHeight="1">
      <c r="K442" s="1"/>
    </row>
    <row r="443" ht="15.75" customHeight="1">
      <c r="K443" s="1"/>
    </row>
    <row r="444" ht="15.75" customHeight="1">
      <c r="K444" s="1"/>
    </row>
    <row r="445" ht="15.75" customHeight="1">
      <c r="K445" s="1"/>
    </row>
    <row r="446" ht="15.75" customHeight="1">
      <c r="K446" s="1"/>
    </row>
    <row r="447" ht="15.75" customHeight="1">
      <c r="K447" s="1"/>
    </row>
    <row r="448" ht="15.75" customHeight="1">
      <c r="K448" s="1"/>
    </row>
    <row r="449" ht="15.75" customHeight="1">
      <c r="K449" s="1"/>
    </row>
    <row r="450" ht="15.75" customHeight="1">
      <c r="K450" s="1"/>
    </row>
    <row r="451" ht="15.75" customHeight="1">
      <c r="K451" s="1"/>
    </row>
    <row r="452" ht="15.75" customHeight="1">
      <c r="K452" s="1"/>
    </row>
    <row r="453" ht="15.75" customHeight="1">
      <c r="K453" s="1"/>
    </row>
    <row r="454" ht="15.75" customHeight="1">
      <c r="K454" s="1"/>
    </row>
    <row r="455" ht="15.75" customHeight="1">
      <c r="K455" s="1"/>
    </row>
    <row r="456" ht="15.75" customHeight="1">
      <c r="K456" s="1"/>
    </row>
    <row r="457" ht="15.75" customHeight="1">
      <c r="K457" s="1"/>
    </row>
    <row r="458" ht="15.75" customHeight="1">
      <c r="K458" s="1"/>
    </row>
    <row r="459" ht="15.75" customHeight="1">
      <c r="K459" s="1"/>
    </row>
    <row r="460" ht="15.75" customHeight="1">
      <c r="K460" s="1"/>
    </row>
    <row r="461" ht="15.75" customHeight="1">
      <c r="K461" s="1"/>
    </row>
    <row r="462" ht="15.75" customHeight="1">
      <c r="K462" s="1"/>
    </row>
    <row r="463" ht="15.75" customHeight="1">
      <c r="K463" s="1"/>
    </row>
    <row r="464" ht="15.75" customHeight="1">
      <c r="K464" s="1"/>
    </row>
    <row r="465" ht="15.75" customHeight="1">
      <c r="K465" s="1"/>
    </row>
    <row r="466" ht="15.75" customHeight="1">
      <c r="K466" s="1"/>
    </row>
    <row r="467" ht="15.75" customHeight="1">
      <c r="K467" s="1"/>
    </row>
    <row r="468" ht="15.75" customHeight="1">
      <c r="K468" s="1"/>
    </row>
    <row r="469" ht="15.75" customHeight="1">
      <c r="K469" s="1"/>
    </row>
    <row r="470" ht="15.75" customHeight="1">
      <c r="K470" s="1"/>
    </row>
    <row r="471" ht="15.75" customHeight="1">
      <c r="K471" s="1"/>
    </row>
    <row r="472" ht="15.75" customHeight="1">
      <c r="K472" s="1"/>
    </row>
    <row r="473" ht="15.75" customHeight="1">
      <c r="K473" s="1"/>
    </row>
    <row r="474" ht="15.75" customHeight="1">
      <c r="K474" s="1"/>
    </row>
    <row r="475" ht="15.75" customHeight="1">
      <c r="K475" s="1"/>
    </row>
    <row r="476" ht="15.75" customHeight="1">
      <c r="K476" s="1"/>
    </row>
    <row r="477" ht="15.75" customHeight="1">
      <c r="K477" s="1"/>
    </row>
    <row r="478" ht="15.75" customHeight="1">
      <c r="K478" s="1"/>
    </row>
    <row r="479" ht="15.75" customHeight="1">
      <c r="K479" s="1"/>
    </row>
    <row r="480" ht="15.75" customHeight="1">
      <c r="K480" s="1"/>
    </row>
    <row r="481" ht="15.75" customHeight="1">
      <c r="K481" s="1"/>
    </row>
    <row r="482" ht="15.75" customHeight="1">
      <c r="K482" s="1"/>
    </row>
    <row r="483" ht="15.75" customHeight="1">
      <c r="K483" s="1"/>
    </row>
    <row r="484" ht="15.75" customHeight="1">
      <c r="K484" s="1"/>
    </row>
    <row r="485" ht="15.75" customHeight="1">
      <c r="K485" s="1"/>
    </row>
    <row r="486" ht="15.75" customHeight="1">
      <c r="K486" s="1"/>
    </row>
    <row r="487" ht="15.75" customHeight="1">
      <c r="K487" s="1"/>
    </row>
    <row r="488" ht="15.75" customHeight="1">
      <c r="K488" s="1"/>
    </row>
    <row r="489" ht="15.75" customHeight="1">
      <c r="K489" s="1"/>
    </row>
    <row r="490" ht="15.75" customHeight="1">
      <c r="K490" s="1"/>
    </row>
    <row r="491" ht="15.75" customHeight="1">
      <c r="K491" s="1"/>
    </row>
    <row r="492" ht="15.75" customHeight="1">
      <c r="K492" s="1"/>
    </row>
    <row r="493" ht="15.75" customHeight="1">
      <c r="K493" s="1"/>
    </row>
    <row r="494" ht="15.75" customHeight="1">
      <c r="K494" s="1"/>
    </row>
    <row r="495" ht="15.75" customHeight="1">
      <c r="K495" s="1"/>
    </row>
    <row r="496" ht="15.75" customHeight="1">
      <c r="K496" s="1"/>
    </row>
    <row r="497" ht="15.75" customHeight="1">
      <c r="K497" s="1"/>
    </row>
    <row r="498" ht="15.75" customHeight="1">
      <c r="K498" s="1"/>
    </row>
    <row r="499" ht="15.75" customHeight="1">
      <c r="K499" s="1"/>
    </row>
    <row r="500" ht="15.75" customHeight="1">
      <c r="K500" s="1"/>
    </row>
    <row r="501" ht="15.75" customHeight="1">
      <c r="K501" s="1"/>
    </row>
    <row r="502" ht="15.75" customHeight="1">
      <c r="K502" s="1"/>
    </row>
    <row r="503" ht="15.75" customHeight="1">
      <c r="K503" s="1"/>
    </row>
    <row r="504" ht="15.75" customHeight="1">
      <c r="K504" s="1"/>
    </row>
    <row r="505" ht="15.75" customHeight="1">
      <c r="K505" s="1"/>
    </row>
    <row r="506" ht="15.75" customHeight="1">
      <c r="K506" s="1"/>
    </row>
    <row r="507" ht="15.75" customHeight="1">
      <c r="K507" s="1"/>
    </row>
    <row r="508" ht="15.75" customHeight="1">
      <c r="K508" s="1"/>
    </row>
    <row r="509" ht="15.75" customHeight="1">
      <c r="K509" s="1"/>
    </row>
    <row r="510" ht="15.75" customHeight="1">
      <c r="K510" s="1"/>
    </row>
    <row r="511" ht="15.75" customHeight="1">
      <c r="K511" s="1"/>
    </row>
    <row r="512" ht="15.75" customHeight="1">
      <c r="K512" s="1"/>
    </row>
    <row r="513" ht="15.75" customHeight="1">
      <c r="K513" s="1"/>
    </row>
    <row r="514" ht="15.75" customHeight="1">
      <c r="K514" s="1"/>
    </row>
    <row r="515" ht="15.75" customHeight="1">
      <c r="K515" s="1"/>
    </row>
    <row r="516" ht="15.75" customHeight="1">
      <c r="K516" s="1"/>
    </row>
    <row r="517" ht="15.75" customHeight="1">
      <c r="K517" s="1"/>
    </row>
    <row r="518" ht="15.75" customHeight="1">
      <c r="K518" s="1"/>
    </row>
    <row r="519" ht="15.75" customHeight="1">
      <c r="K519" s="1"/>
    </row>
    <row r="520" ht="15.75" customHeight="1">
      <c r="K520" s="1"/>
    </row>
    <row r="521" ht="15.75" customHeight="1">
      <c r="K521" s="1"/>
    </row>
    <row r="522" ht="15.75" customHeight="1">
      <c r="K522" s="1"/>
    </row>
    <row r="523" ht="15.75" customHeight="1">
      <c r="K523" s="1"/>
    </row>
    <row r="524" ht="15.75" customHeight="1">
      <c r="K524" s="1"/>
    </row>
    <row r="525" ht="15.75" customHeight="1">
      <c r="K525" s="1"/>
    </row>
    <row r="526" ht="15.75" customHeight="1">
      <c r="K526" s="1"/>
    </row>
    <row r="527" ht="15.75" customHeight="1">
      <c r="K527" s="1"/>
    </row>
    <row r="528" ht="15.75" customHeight="1">
      <c r="K528" s="1"/>
    </row>
    <row r="529" ht="15.75" customHeight="1">
      <c r="K529" s="1"/>
    </row>
    <row r="530" ht="15.75" customHeight="1">
      <c r="K530" s="1"/>
    </row>
    <row r="531" ht="15.75" customHeight="1">
      <c r="K531" s="1"/>
    </row>
    <row r="532" ht="15.75" customHeight="1">
      <c r="K532" s="1"/>
    </row>
    <row r="533" ht="15.75" customHeight="1">
      <c r="K533" s="1"/>
    </row>
    <row r="534" ht="15.75" customHeight="1">
      <c r="K534" s="1"/>
    </row>
    <row r="535" ht="15.75" customHeight="1">
      <c r="K535" s="1"/>
    </row>
    <row r="536" ht="15.75" customHeight="1">
      <c r="K536" s="1"/>
    </row>
    <row r="537" ht="15.75" customHeight="1">
      <c r="K537" s="1"/>
    </row>
    <row r="538" ht="15.75" customHeight="1">
      <c r="K538" s="1"/>
    </row>
    <row r="539" ht="15.75" customHeight="1">
      <c r="K539" s="1"/>
    </row>
    <row r="540" ht="15.75" customHeight="1">
      <c r="K540" s="1"/>
    </row>
    <row r="541" ht="15.75" customHeight="1">
      <c r="K541" s="1"/>
    </row>
    <row r="542" ht="15.75" customHeight="1">
      <c r="K542" s="1"/>
    </row>
    <row r="543" ht="15.75" customHeight="1">
      <c r="K543" s="1"/>
    </row>
    <row r="544" ht="15.75" customHeight="1">
      <c r="K544" s="1"/>
    </row>
    <row r="545" ht="15.75" customHeight="1">
      <c r="K545" s="1"/>
    </row>
    <row r="546" ht="15.75" customHeight="1">
      <c r="K546" s="1"/>
    </row>
    <row r="547" ht="15.75" customHeight="1">
      <c r="K547" s="1"/>
    </row>
    <row r="548" ht="15.75" customHeight="1">
      <c r="K548" s="1"/>
    </row>
    <row r="549" ht="15.75" customHeight="1">
      <c r="K549" s="1"/>
    </row>
    <row r="550" ht="15.75" customHeight="1">
      <c r="K550" s="1"/>
    </row>
    <row r="551" ht="15.75" customHeight="1">
      <c r="K551" s="1"/>
    </row>
    <row r="552" ht="15.75" customHeight="1">
      <c r="K552" s="1"/>
    </row>
    <row r="553" ht="15.75" customHeight="1">
      <c r="K553" s="1"/>
    </row>
    <row r="554" ht="15.75" customHeight="1">
      <c r="K554" s="1"/>
    </row>
    <row r="555" ht="15.75" customHeight="1">
      <c r="K555" s="1"/>
    </row>
    <row r="556" ht="15.75" customHeight="1">
      <c r="K556" s="1"/>
    </row>
    <row r="557" ht="15.75" customHeight="1">
      <c r="K557" s="1"/>
    </row>
    <row r="558" ht="15.75" customHeight="1">
      <c r="K558" s="1"/>
    </row>
    <row r="559" ht="15.75" customHeight="1">
      <c r="K559" s="1"/>
    </row>
    <row r="560" ht="15.75" customHeight="1">
      <c r="K560" s="1"/>
    </row>
    <row r="561" ht="15.75" customHeight="1">
      <c r="K561" s="1"/>
    </row>
    <row r="562" ht="15.75" customHeight="1">
      <c r="K562" s="1"/>
    </row>
    <row r="563" ht="15.75" customHeight="1">
      <c r="K563" s="1"/>
    </row>
    <row r="564" ht="15.75" customHeight="1">
      <c r="K564" s="1"/>
    </row>
    <row r="565" ht="15.75" customHeight="1">
      <c r="K565" s="1"/>
    </row>
    <row r="566" ht="15.75" customHeight="1">
      <c r="K566" s="1"/>
    </row>
    <row r="567" ht="15.75" customHeight="1">
      <c r="K567" s="1"/>
    </row>
    <row r="568" ht="15.75" customHeight="1">
      <c r="K568" s="1"/>
    </row>
    <row r="569" ht="15.75" customHeight="1">
      <c r="K569" s="1"/>
    </row>
    <row r="570" ht="15.75" customHeight="1">
      <c r="K570" s="1"/>
    </row>
    <row r="571" ht="15.75" customHeight="1">
      <c r="K571" s="1"/>
    </row>
    <row r="572" ht="15.75" customHeight="1">
      <c r="K572" s="1"/>
    </row>
    <row r="573" ht="15.75" customHeight="1">
      <c r="K573" s="1"/>
    </row>
    <row r="574" ht="15.75" customHeight="1">
      <c r="K574" s="1"/>
    </row>
    <row r="575" ht="15.75" customHeight="1">
      <c r="K575" s="1"/>
    </row>
    <row r="576" ht="15.75" customHeight="1">
      <c r="K576" s="1"/>
    </row>
    <row r="577" ht="15.75" customHeight="1">
      <c r="K577" s="1"/>
    </row>
    <row r="578" ht="15.75" customHeight="1">
      <c r="K578" s="1"/>
    </row>
    <row r="579" ht="15.75" customHeight="1">
      <c r="K579" s="1"/>
    </row>
    <row r="580" ht="15.75" customHeight="1">
      <c r="K580" s="1"/>
    </row>
    <row r="581" ht="15.75" customHeight="1">
      <c r="K581" s="1"/>
    </row>
    <row r="582" ht="15.75" customHeight="1">
      <c r="K582" s="1"/>
    </row>
    <row r="583" ht="15.75" customHeight="1">
      <c r="K583" s="1"/>
    </row>
    <row r="584" ht="15.75" customHeight="1">
      <c r="K584" s="1"/>
    </row>
    <row r="585" ht="15.75" customHeight="1">
      <c r="K585" s="1"/>
    </row>
    <row r="586" ht="15.75" customHeight="1">
      <c r="K586" s="1"/>
    </row>
    <row r="587" ht="15.75" customHeight="1">
      <c r="K587" s="1"/>
    </row>
    <row r="588" ht="15.75" customHeight="1">
      <c r="K588" s="1"/>
    </row>
    <row r="589" ht="15.75" customHeight="1">
      <c r="K589" s="1"/>
    </row>
    <row r="590" ht="15.75" customHeight="1">
      <c r="K590" s="1"/>
    </row>
    <row r="591" ht="15.75" customHeight="1">
      <c r="K591" s="1"/>
    </row>
    <row r="592" ht="15.75" customHeight="1">
      <c r="K592" s="1"/>
    </row>
    <row r="593" ht="15.75" customHeight="1">
      <c r="K593" s="1"/>
    </row>
    <row r="594" ht="15.75" customHeight="1">
      <c r="K594" s="1"/>
    </row>
    <row r="595" ht="15.75" customHeight="1">
      <c r="K595" s="1"/>
    </row>
    <row r="596" ht="15.75" customHeight="1">
      <c r="K596" s="1"/>
    </row>
    <row r="597" ht="15.75" customHeight="1">
      <c r="K597" s="1"/>
    </row>
    <row r="598" ht="15.75" customHeight="1">
      <c r="K598" s="1"/>
    </row>
    <row r="599" ht="15.75" customHeight="1">
      <c r="K599" s="1"/>
    </row>
    <row r="600" ht="15.75" customHeight="1">
      <c r="K600" s="1"/>
    </row>
    <row r="601" ht="15.75" customHeight="1">
      <c r="K601" s="1"/>
    </row>
    <row r="602" ht="15.75" customHeight="1">
      <c r="K602" s="1"/>
    </row>
    <row r="603" ht="15.75" customHeight="1">
      <c r="K603" s="1"/>
    </row>
    <row r="604" ht="15.75" customHeight="1">
      <c r="K604" s="1"/>
    </row>
    <row r="605" ht="15.75" customHeight="1">
      <c r="K605" s="1"/>
    </row>
    <row r="606" ht="15.75" customHeight="1">
      <c r="K606" s="1"/>
    </row>
    <row r="607" ht="15.75" customHeight="1">
      <c r="K607" s="1"/>
    </row>
    <row r="608" ht="15.75" customHeight="1">
      <c r="K608" s="1"/>
    </row>
    <row r="609" ht="15.75" customHeight="1">
      <c r="K609" s="1"/>
    </row>
    <row r="610" ht="15.75" customHeight="1">
      <c r="K610" s="1"/>
    </row>
    <row r="611" ht="15.75" customHeight="1">
      <c r="K611" s="1"/>
    </row>
    <row r="612" ht="15.75" customHeight="1">
      <c r="K612" s="1"/>
    </row>
    <row r="613" ht="15.75" customHeight="1">
      <c r="K613" s="1"/>
    </row>
    <row r="614" ht="15.75" customHeight="1">
      <c r="K614" s="1"/>
    </row>
    <row r="615" ht="15.75" customHeight="1">
      <c r="K615" s="1"/>
    </row>
    <row r="616" ht="15.75" customHeight="1">
      <c r="K616" s="1"/>
    </row>
    <row r="617" ht="15.75" customHeight="1">
      <c r="K617" s="1"/>
    </row>
    <row r="618" ht="15.75" customHeight="1">
      <c r="K618" s="1"/>
    </row>
    <row r="619" ht="15.75" customHeight="1">
      <c r="K619" s="1"/>
    </row>
    <row r="620" ht="15.75" customHeight="1">
      <c r="K620" s="1"/>
    </row>
    <row r="621" ht="15.75" customHeight="1">
      <c r="K621" s="1"/>
    </row>
    <row r="622" ht="15.75" customHeight="1">
      <c r="K622" s="1"/>
    </row>
    <row r="623" ht="15.75" customHeight="1">
      <c r="K623" s="1"/>
    </row>
    <row r="624" ht="15.75" customHeight="1">
      <c r="K624" s="1"/>
    </row>
    <row r="625" ht="15.75" customHeight="1">
      <c r="K625" s="1"/>
    </row>
    <row r="626" ht="15.75" customHeight="1">
      <c r="K626" s="1"/>
    </row>
    <row r="627" ht="15.75" customHeight="1">
      <c r="K627" s="1"/>
    </row>
    <row r="628" ht="15.75" customHeight="1">
      <c r="K628" s="1"/>
    </row>
    <row r="629" ht="15.75" customHeight="1">
      <c r="K629" s="1"/>
    </row>
    <row r="630" ht="15.75" customHeight="1">
      <c r="K630" s="1"/>
    </row>
    <row r="631" ht="15.75" customHeight="1">
      <c r="K631" s="1"/>
    </row>
    <row r="632" ht="15.75" customHeight="1">
      <c r="K632" s="1"/>
    </row>
    <row r="633" ht="15.75" customHeight="1">
      <c r="K633" s="1"/>
    </row>
    <row r="634" ht="15.75" customHeight="1">
      <c r="K634" s="1"/>
    </row>
    <row r="635" ht="15.75" customHeight="1">
      <c r="K635" s="1"/>
    </row>
    <row r="636" ht="15.75" customHeight="1">
      <c r="K636" s="1"/>
    </row>
    <row r="637" ht="15.75" customHeight="1">
      <c r="K637" s="1"/>
    </row>
    <row r="638" ht="15.75" customHeight="1">
      <c r="K638" s="1"/>
    </row>
    <row r="639" ht="15.75" customHeight="1">
      <c r="K639" s="1"/>
    </row>
    <row r="640" ht="15.75" customHeight="1">
      <c r="K640" s="1"/>
    </row>
    <row r="641" ht="15.75" customHeight="1">
      <c r="K641" s="1"/>
    </row>
    <row r="642" ht="15.75" customHeight="1">
      <c r="K642" s="1"/>
    </row>
    <row r="643" ht="15.75" customHeight="1">
      <c r="K643" s="1"/>
    </row>
    <row r="644" ht="15.75" customHeight="1">
      <c r="K644" s="1"/>
    </row>
    <row r="645" ht="15.75" customHeight="1">
      <c r="K645" s="1"/>
    </row>
    <row r="646" ht="15.75" customHeight="1">
      <c r="K646" s="1"/>
    </row>
    <row r="647" ht="15.75" customHeight="1">
      <c r="K647" s="1"/>
    </row>
    <row r="648" ht="15.75" customHeight="1">
      <c r="K648" s="1"/>
    </row>
    <row r="649" ht="15.75" customHeight="1">
      <c r="K649" s="1"/>
    </row>
    <row r="650" ht="15.75" customHeight="1">
      <c r="K650" s="1"/>
    </row>
    <row r="651" ht="15.75" customHeight="1">
      <c r="K651" s="1"/>
    </row>
    <row r="652" ht="15.75" customHeight="1">
      <c r="K652" s="1"/>
    </row>
    <row r="653" ht="15.75" customHeight="1">
      <c r="K653" s="1"/>
    </row>
    <row r="654" ht="15.75" customHeight="1">
      <c r="K654" s="1"/>
    </row>
    <row r="655" ht="15.75" customHeight="1">
      <c r="K655" s="1"/>
    </row>
    <row r="656" ht="15.75" customHeight="1">
      <c r="K656" s="1"/>
    </row>
    <row r="657" ht="15.75" customHeight="1">
      <c r="K657" s="1"/>
    </row>
    <row r="658" ht="15.75" customHeight="1">
      <c r="K658" s="1"/>
    </row>
    <row r="659" ht="15.75" customHeight="1">
      <c r="K659" s="1"/>
    </row>
    <row r="660" ht="15.75" customHeight="1">
      <c r="K660" s="1"/>
    </row>
    <row r="661" ht="15.75" customHeight="1">
      <c r="K661" s="1"/>
    </row>
    <row r="662" ht="15.75" customHeight="1">
      <c r="K662" s="1"/>
    </row>
    <row r="663" ht="15.75" customHeight="1">
      <c r="K663" s="1"/>
    </row>
    <row r="664" ht="15.75" customHeight="1">
      <c r="K664" s="1"/>
    </row>
    <row r="665" ht="15.75" customHeight="1">
      <c r="K665" s="1"/>
    </row>
    <row r="666" ht="15.75" customHeight="1">
      <c r="K666" s="1"/>
    </row>
    <row r="667" ht="15.75" customHeight="1">
      <c r="K667" s="1"/>
    </row>
    <row r="668" ht="15.75" customHeight="1">
      <c r="K668" s="1"/>
    </row>
    <row r="669" ht="15.75" customHeight="1">
      <c r="K669" s="1"/>
    </row>
    <row r="670" ht="15.75" customHeight="1">
      <c r="K670" s="1"/>
    </row>
    <row r="671" ht="15.75" customHeight="1">
      <c r="K671" s="1"/>
    </row>
    <row r="672" ht="15.75" customHeight="1">
      <c r="K672" s="1"/>
    </row>
    <row r="673" ht="15.75" customHeight="1">
      <c r="K673" s="1"/>
    </row>
    <row r="674" ht="15.75" customHeight="1">
      <c r="K674" s="1"/>
    </row>
    <row r="675" ht="15.75" customHeight="1">
      <c r="K675" s="1"/>
    </row>
    <row r="676" ht="15.75" customHeight="1">
      <c r="K676" s="1"/>
    </row>
    <row r="677" ht="15.75" customHeight="1">
      <c r="K677" s="1"/>
    </row>
    <row r="678" ht="15.75" customHeight="1">
      <c r="K678" s="1"/>
    </row>
    <row r="679" ht="15.75" customHeight="1">
      <c r="K679" s="1"/>
    </row>
    <row r="680" ht="15.75" customHeight="1">
      <c r="K680" s="1"/>
    </row>
    <row r="681" ht="15.75" customHeight="1">
      <c r="K681" s="1"/>
    </row>
    <row r="682" ht="15.75" customHeight="1">
      <c r="K682" s="1"/>
    </row>
    <row r="683" ht="15.75" customHeight="1">
      <c r="K683" s="1"/>
    </row>
    <row r="684" ht="15.75" customHeight="1">
      <c r="K684" s="1"/>
    </row>
    <row r="685" ht="15.75" customHeight="1">
      <c r="K685" s="1"/>
    </row>
    <row r="686" ht="15.75" customHeight="1">
      <c r="K686" s="1"/>
    </row>
    <row r="687" ht="15.75" customHeight="1">
      <c r="K687" s="1"/>
    </row>
    <row r="688" ht="15.75" customHeight="1">
      <c r="K688" s="1"/>
    </row>
    <row r="689" ht="15.75" customHeight="1">
      <c r="K689" s="1"/>
    </row>
    <row r="690" ht="15.75" customHeight="1">
      <c r="K690" s="1"/>
    </row>
    <row r="691" ht="15.75" customHeight="1">
      <c r="K691" s="1"/>
    </row>
    <row r="692" ht="15.75" customHeight="1">
      <c r="K692" s="1"/>
    </row>
    <row r="693" ht="15.75" customHeight="1">
      <c r="K693" s="1"/>
    </row>
    <row r="694" ht="15.75" customHeight="1">
      <c r="K694" s="1"/>
    </row>
    <row r="695" ht="15.75" customHeight="1">
      <c r="K695" s="1"/>
    </row>
    <row r="696" ht="15.75" customHeight="1">
      <c r="K696" s="1"/>
    </row>
    <row r="697" ht="15.75" customHeight="1">
      <c r="K697" s="1"/>
    </row>
    <row r="698" ht="15.75" customHeight="1">
      <c r="K698" s="1"/>
    </row>
    <row r="699" ht="15.75" customHeight="1">
      <c r="K699" s="1"/>
    </row>
    <row r="700" ht="15.75" customHeight="1">
      <c r="K700" s="1"/>
    </row>
    <row r="701" ht="15.75" customHeight="1">
      <c r="K701" s="1"/>
    </row>
    <row r="702" ht="15.75" customHeight="1">
      <c r="K702" s="1"/>
    </row>
    <row r="703" ht="15.75" customHeight="1">
      <c r="K703" s="1"/>
    </row>
    <row r="704" ht="15.75" customHeight="1">
      <c r="K704" s="1"/>
    </row>
    <row r="705" ht="15.75" customHeight="1">
      <c r="K705" s="1"/>
    </row>
    <row r="706" ht="15.75" customHeight="1">
      <c r="K706" s="1"/>
    </row>
    <row r="707" ht="15.75" customHeight="1">
      <c r="K707" s="1"/>
    </row>
    <row r="708" ht="15.75" customHeight="1">
      <c r="K708" s="1"/>
    </row>
    <row r="709" ht="15.75" customHeight="1">
      <c r="K709" s="1"/>
    </row>
    <row r="710" ht="15.75" customHeight="1">
      <c r="K710" s="1"/>
    </row>
    <row r="711" ht="15.75" customHeight="1">
      <c r="K711" s="1"/>
    </row>
    <row r="712" ht="15.75" customHeight="1">
      <c r="K712" s="1"/>
    </row>
    <row r="713" ht="15.75" customHeight="1">
      <c r="K713" s="1"/>
    </row>
    <row r="714" ht="15.75" customHeight="1">
      <c r="K714" s="1"/>
    </row>
    <row r="715" ht="15.75" customHeight="1">
      <c r="K715" s="1"/>
    </row>
    <row r="716" ht="15.75" customHeight="1">
      <c r="K716" s="1"/>
    </row>
    <row r="717" ht="15.75" customHeight="1">
      <c r="K717" s="1"/>
    </row>
    <row r="718" ht="15.75" customHeight="1">
      <c r="K718" s="1"/>
    </row>
    <row r="719" ht="15.75" customHeight="1">
      <c r="K719" s="1"/>
    </row>
    <row r="720" ht="15.75" customHeight="1">
      <c r="K720" s="1"/>
    </row>
    <row r="721" ht="15.75" customHeight="1">
      <c r="K721" s="1"/>
    </row>
    <row r="722" ht="15.75" customHeight="1">
      <c r="K722" s="1"/>
    </row>
    <row r="723" ht="15.75" customHeight="1">
      <c r="K723" s="1"/>
    </row>
    <row r="724" ht="15.75" customHeight="1">
      <c r="K724" s="1"/>
    </row>
    <row r="725" ht="15.75" customHeight="1">
      <c r="K725" s="1"/>
    </row>
    <row r="726" ht="15.75" customHeight="1">
      <c r="K726" s="1"/>
    </row>
    <row r="727" ht="15.75" customHeight="1">
      <c r="K727" s="1"/>
    </row>
    <row r="728" ht="15.75" customHeight="1">
      <c r="K728" s="1"/>
    </row>
    <row r="729" ht="15.75" customHeight="1">
      <c r="K729" s="1"/>
    </row>
    <row r="730" ht="15.75" customHeight="1">
      <c r="K730" s="1"/>
    </row>
    <row r="731" ht="15.75" customHeight="1">
      <c r="K731" s="1"/>
    </row>
    <row r="732" ht="15.75" customHeight="1">
      <c r="K732" s="1"/>
    </row>
    <row r="733" ht="15.75" customHeight="1">
      <c r="K733" s="1"/>
    </row>
    <row r="734" ht="15.75" customHeight="1">
      <c r="K734" s="1"/>
    </row>
    <row r="735" ht="15.75" customHeight="1">
      <c r="K735" s="1"/>
    </row>
    <row r="736" ht="15.75" customHeight="1">
      <c r="K736" s="1"/>
    </row>
    <row r="737" ht="15.75" customHeight="1">
      <c r="K737" s="1"/>
    </row>
    <row r="738" ht="15.75" customHeight="1">
      <c r="K738" s="1"/>
    </row>
    <row r="739" ht="15.75" customHeight="1">
      <c r="K739" s="1"/>
    </row>
    <row r="740" ht="15.75" customHeight="1">
      <c r="K740" s="1"/>
    </row>
    <row r="741" ht="15.75" customHeight="1">
      <c r="K741" s="1"/>
    </row>
    <row r="742" ht="15.75" customHeight="1">
      <c r="K742" s="1"/>
    </row>
    <row r="743" ht="15.75" customHeight="1">
      <c r="K743" s="1"/>
    </row>
    <row r="744" ht="15.75" customHeight="1">
      <c r="K744" s="1"/>
    </row>
    <row r="745" ht="15.75" customHeight="1">
      <c r="K745" s="1"/>
    </row>
    <row r="746" ht="15.75" customHeight="1">
      <c r="K746" s="1"/>
    </row>
    <row r="747" ht="15.75" customHeight="1">
      <c r="K747" s="1"/>
    </row>
    <row r="748" ht="15.75" customHeight="1">
      <c r="K748" s="1"/>
    </row>
    <row r="749" ht="15.75" customHeight="1">
      <c r="K749" s="1"/>
    </row>
    <row r="750" ht="15.75" customHeight="1">
      <c r="K750" s="1"/>
    </row>
    <row r="751" ht="15.75" customHeight="1">
      <c r="K751" s="1"/>
    </row>
    <row r="752" ht="15.75" customHeight="1">
      <c r="K752" s="1"/>
    </row>
    <row r="753" ht="15.75" customHeight="1">
      <c r="K753" s="1"/>
    </row>
    <row r="754" ht="15.75" customHeight="1">
      <c r="K754" s="1"/>
    </row>
    <row r="755" ht="15.75" customHeight="1">
      <c r="K755" s="1"/>
    </row>
    <row r="756" ht="15.75" customHeight="1">
      <c r="K756" s="1"/>
    </row>
    <row r="757" ht="15.75" customHeight="1">
      <c r="K757" s="1"/>
    </row>
    <row r="758" ht="15.75" customHeight="1">
      <c r="K758" s="1"/>
    </row>
    <row r="759" ht="15.75" customHeight="1">
      <c r="K759" s="1"/>
    </row>
    <row r="760" ht="15.75" customHeight="1">
      <c r="K760" s="1"/>
    </row>
    <row r="761" ht="15.75" customHeight="1">
      <c r="K761" s="1"/>
    </row>
    <row r="762" ht="15.75" customHeight="1">
      <c r="K762" s="1"/>
    </row>
    <row r="763" ht="15.75" customHeight="1">
      <c r="K763" s="1"/>
    </row>
    <row r="764" ht="15.75" customHeight="1">
      <c r="K764" s="1"/>
    </row>
    <row r="765" ht="15.75" customHeight="1">
      <c r="K765" s="1"/>
    </row>
    <row r="766" ht="15.75" customHeight="1">
      <c r="K766" s="1"/>
    </row>
    <row r="767" ht="15.75" customHeight="1">
      <c r="K767" s="1"/>
    </row>
    <row r="768" ht="15.75" customHeight="1">
      <c r="K768" s="1"/>
    </row>
    <row r="769" ht="15.75" customHeight="1">
      <c r="K769" s="1"/>
    </row>
    <row r="770" ht="15.75" customHeight="1">
      <c r="K770" s="1"/>
    </row>
    <row r="771" ht="15.75" customHeight="1">
      <c r="K771" s="1"/>
    </row>
    <row r="772" ht="15.75" customHeight="1">
      <c r="K772" s="1"/>
    </row>
    <row r="773" ht="15.75" customHeight="1">
      <c r="K773" s="1"/>
    </row>
    <row r="774" ht="15.75" customHeight="1">
      <c r="K774" s="1"/>
    </row>
    <row r="775" ht="15.75" customHeight="1">
      <c r="K775" s="1"/>
    </row>
    <row r="776" ht="15.75" customHeight="1">
      <c r="K776" s="1"/>
    </row>
    <row r="777" ht="15.75" customHeight="1">
      <c r="K777" s="1"/>
    </row>
    <row r="778" ht="15.75" customHeight="1">
      <c r="K778" s="1"/>
    </row>
    <row r="779" ht="15.75" customHeight="1">
      <c r="K779" s="1"/>
    </row>
    <row r="780" ht="15.75" customHeight="1">
      <c r="K780" s="1"/>
    </row>
    <row r="781" ht="15.75" customHeight="1">
      <c r="K781" s="1"/>
    </row>
    <row r="782" ht="15.75" customHeight="1">
      <c r="K782" s="1"/>
    </row>
    <row r="783" ht="15.75" customHeight="1">
      <c r="K783" s="1"/>
    </row>
    <row r="784" ht="15.75" customHeight="1">
      <c r="K784" s="1"/>
    </row>
    <row r="785" ht="15.75" customHeight="1">
      <c r="K785" s="1"/>
    </row>
    <row r="786" ht="15.75" customHeight="1">
      <c r="K786" s="1"/>
    </row>
    <row r="787" ht="15.75" customHeight="1">
      <c r="K787" s="1"/>
    </row>
    <row r="788" ht="15.75" customHeight="1">
      <c r="K788" s="1"/>
    </row>
    <row r="789" ht="15.75" customHeight="1">
      <c r="K789" s="1"/>
    </row>
    <row r="790" ht="15.75" customHeight="1">
      <c r="K790" s="1"/>
    </row>
    <row r="791" ht="15.75" customHeight="1">
      <c r="K791" s="1"/>
    </row>
    <row r="792" ht="15.75" customHeight="1">
      <c r="K792" s="1"/>
    </row>
    <row r="793" ht="15.75" customHeight="1">
      <c r="K793" s="1"/>
    </row>
    <row r="794" ht="15.75" customHeight="1">
      <c r="K794" s="1"/>
    </row>
    <row r="795" ht="15.75" customHeight="1">
      <c r="K795" s="1"/>
    </row>
    <row r="796" ht="15.75" customHeight="1">
      <c r="K796" s="1"/>
    </row>
    <row r="797" ht="15.75" customHeight="1">
      <c r="K797" s="1"/>
    </row>
    <row r="798" ht="15.75" customHeight="1">
      <c r="K798" s="1"/>
    </row>
    <row r="799" ht="15.75" customHeight="1">
      <c r="K799" s="1"/>
    </row>
    <row r="800" ht="15.75" customHeight="1">
      <c r="K800" s="1"/>
    </row>
    <row r="801" ht="15.75" customHeight="1">
      <c r="K801" s="1"/>
    </row>
    <row r="802" ht="15.75" customHeight="1">
      <c r="K802" s="1"/>
    </row>
    <row r="803" ht="15.75" customHeight="1">
      <c r="K803" s="1"/>
    </row>
    <row r="804" ht="15.75" customHeight="1">
      <c r="K804" s="1"/>
    </row>
    <row r="805" ht="15.75" customHeight="1">
      <c r="K805" s="1"/>
    </row>
    <row r="806" ht="15.75" customHeight="1">
      <c r="K806" s="1"/>
    </row>
    <row r="807" ht="15.75" customHeight="1">
      <c r="K807" s="1"/>
    </row>
    <row r="808" ht="15.75" customHeight="1">
      <c r="K808" s="1"/>
    </row>
    <row r="809" ht="15.75" customHeight="1">
      <c r="K809" s="1"/>
    </row>
    <row r="810" ht="15.75" customHeight="1">
      <c r="K810" s="1"/>
    </row>
    <row r="811" ht="15.75" customHeight="1">
      <c r="K811" s="1"/>
    </row>
    <row r="812" ht="15.75" customHeight="1">
      <c r="K812" s="1"/>
    </row>
    <row r="813" ht="15.75" customHeight="1">
      <c r="K813" s="1"/>
    </row>
    <row r="814" ht="15.75" customHeight="1">
      <c r="K814" s="1"/>
    </row>
    <row r="815" ht="15.75" customHeight="1">
      <c r="K815" s="1"/>
    </row>
    <row r="816" ht="15.75" customHeight="1">
      <c r="K816" s="1"/>
    </row>
    <row r="817" ht="15.75" customHeight="1">
      <c r="K817" s="1"/>
    </row>
    <row r="818" ht="15.75" customHeight="1">
      <c r="K818" s="1"/>
    </row>
    <row r="819" ht="15.75" customHeight="1">
      <c r="K819" s="1"/>
    </row>
    <row r="820" ht="15.75" customHeight="1">
      <c r="K820" s="1"/>
    </row>
    <row r="821" ht="15.75" customHeight="1">
      <c r="K821" s="1"/>
    </row>
    <row r="822" ht="15.75" customHeight="1">
      <c r="K822" s="1"/>
    </row>
    <row r="823" ht="15.75" customHeight="1">
      <c r="K823" s="1"/>
    </row>
    <row r="824" ht="15.75" customHeight="1">
      <c r="K824" s="1"/>
    </row>
    <row r="825" ht="15.75" customHeight="1">
      <c r="K825" s="1"/>
    </row>
    <row r="826" ht="15.75" customHeight="1">
      <c r="K826" s="1"/>
    </row>
    <row r="827" ht="15.75" customHeight="1">
      <c r="K827" s="1"/>
    </row>
    <row r="828" ht="15.75" customHeight="1">
      <c r="K828" s="1"/>
    </row>
    <row r="829" ht="15.75" customHeight="1">
      <c r="K829" s="1"/>
    </row>
    <row r="830" ht="15.75" customHeight="1">
      <c r="K830" s="1"/>
    </row>
    <row r="831" ht="15.75" customHeight="1">
      <c r="K831" s="1"/>
    </row>
    <row r="832" ht="15.75" customHeight="1">
      <c r="K832" s="1"/>
    </row>
    <row r="833" ht="15.75" customHeight="1">
      <c r="K833" s="1"/>
    </row>
    <row r="834" ht="15.75" customHeight="1">
      <c r="K834" s="1"/>
    </row>
    <row r="835" ht="15.75" customHeight="1">
      <c r="K835" s="1"/>
    </row>
    <row r="836" ht="15.75" customHeight="1">
      <c r="K836" s="1"/>
    </row>
    <row r="837" ht="15.75" customHeight="1">
      <c r="K837" s="1"/>
    </row>
    <row r="838" ht="15.75" customHeight="1">
      <c r="K838" s="1"/>
    </row>
    <row r="839" ht="15.75" customHeight="1">
      <c r="K839" s="1"/>
    </row>
    <row r="840" ht="15.75" customHeight="1">
      <c r="K840" s="1"/>
    </row>
    <row r="841" ht="15.75" customHeight="1">
      <c r="K841" s="1"/>
    </row>
    <row r="842" ht="15.75" customHeight="1">
      <c r="K842" s="1"/>
    </row>
    <row r="843" ht="15.75" customHeight="1">
      <c r="K843" s="1"/>
    </row>
    <row r="844" ht="15.75" customHeight="1">
      <c r="K844" s="1"/>
    </row>
    <row r="845" ht="15.75" customHeight="1">
      <c r="K845" s="1"/>
    </row>
    <row r="846" ht="15.75" customHeight="1">
      <c r="K846" s="1"/>
    </row>
    <row r="847" ht="15.75" customHeight="1">
      <c r="K847" s="1"/>
    </row>
    <row r="848" ht="15.75" customHeight="1">
      <c r="K848" s="1"/>
    </row>
    <row r="849" ht="15.75" customHeight="1">
      <c r="K849" s="1"/>
    </row>
    <row r="850" ht="15.75" customHeight="1">
      <c r="K850" s="1"/>
    </row>
    <row r="851" ht="15.75" customHeight="1">
      <c r="K851" s="1"/>
    </row>
    <row r="852" ht="15.75" customHeight="1">
      <c r="K852" s="1"/>
    </row>
    <row r="853" ht="15.75" customHeight="1">
      <c r="K853" s="1"/>
    </row>
    <row r="854" ht="15.75" customHeight="1">
      <c r="K854" s="1"/>
    </row>
    <row r="855" ht="15.75" customHeight="1">
      <c r="K855" s="1"/>
    </row>
    <row r="856" ht="15.75" customHeight="1">
      <c r="K856" s="1"/>
    </row>
    <row r="857" ht="15.75" customHeight="1">
      <c r="K857" s="1"/>
    </row>
    <row r="858" ht="15.75" customHeight="1">
      <c r="K858" s="1"/>
    </row>
    <row r="859" ht="15.75" customHeight="1">
      <c r="K859" s="1"/>
    </row>
    <row r="860" ht="15.75" customHeight="1">
      <c r="K860" s="1"/>
    </row>
    <row r="861" ht="15.75" customHeight="1">
      <c r="K861" s="1"/>
    </row>
    <row r="862" ht="15.75" customHeight="1">
      <c r="K862" s="1"/>
    </row>
    <row r="863" ht="15.75" customHeight="1">
      <c r="K863" s="1"/>
    </row>
    <row r="864" ht="15.75" customHeight="1">
      <c r="K864" s="1"/>
    </row>
    <row r="865" ht="15.75" customHeight="1">
      <c r="K865" s="1"/>
    </row>
    <row r="866" ht="15.75" customHeight="1">
      <c r="K866" s="1"/>
    </row>
    <row r="867" ht="15.75" customHeight="1">
      <c r="K867" s="1"/>
    </row>
    <row r="868" ht="15.75" customHeight="1">
      <c r="K868" s="1"/>
    </row>
    <row r="869" ht="15.75" customHeight="1">
      <c r="K869" s="1"/>
    </row>
    <row r="870" ht="15.75" customHeight="1">
      <c r="K870" s="1"/>
    </row>
    <row r="871" ht="15.75" customHeight="1">
      <c r="K871" s="1"/>
    </row>
    <row r="872" ht="15.75" customHeight="1">
      <c r="K872" s="1"/>
    </row>
    <row r="873" ht="15.75" customHeight="1">
      <c r="K873" s="1"/>
    </row>
    <row r="874" ht="15.75" customHeight="1">
      <c r="K874" s="1"/>
    </row>
    <row r="875" ht="15.75" customHeight="1">
      <c r="K875" s="1"/>
    </row>
    <row r="876" ht="15.75" customHeight="1">
      <c r="K876" s="1"/>
    </row>
    <row r="877" ht="15.75" customHeight="1">
      <c r="K877" s="1"/>
    </row>
    <row r="878" ht="15.75" customHeight="1">
      <c r="K878" s="1"/>
    </row>
    <row r="879" ht="15.75" customHeight="1">
      <c r="K879" s="1"/>
    </row>
    <row r="880" ht="15.75" customHeight="1">
      <c r="K880" s="1"/>
    </row>
    <row r="881" ht="15.75" customHeight="1">
      <c r="K881" s="1"/>
    </row>
    <row r="882" ht="15.75" customHeight="1">
      <c r="K882" s="1"/>
    </row>
    <row r="883" ht="15.75" customHeight="1">
      <c r="K883" s="1"/>
    </row>
    <row r="884" ht="15.75" customHeight="1">
      <c r="K884" s="1"/>
    </row>
    <row r="885" ht="15.75" customHeight="1">
      <c r="K885" s="1"/>
    </row>
    <row r="886" ht="15.75" customHeight="1">
      <c r="K886" s="1"/>
    </row>
    <row r="887" ht="15.75" customHeight="1">
      <c r="K887" s="1"/>
    </row>
    <row r="888" ht="15.75" customHeight="1">
      <c r="K888" s="1"/>
    </row>
    <row r="889" ht="15.75" customHeight="1">
      <c r="K889" s="1"/>
    </row>
    <row r="890" ht="15.75" customHeight="1">
      <c r="K890" s="1"/>
    </row>
    <row r="891" ht="15.75" customHeight="1">
      <c r="K891" s="1"/>
    </row>
    <row r="892" ht="15.75" customHeight="1">
      <c r="K892" s="1"/>
    </row>
    <row r="893" ht="15.75" customHeight="1">
      <c r="K893" s="1"/>
    </row>
    <row r="894" ht="15.75" customHeight="1">
      <c r="K894" s="1"/>
    </row>
    <row r="895" ht="15.75" customHeight="1">
      <c r="K895" s="1"/>
    </row>
    <row r="896" ht="15.75" customHeight="1">
      <c r="K896" s="1"/>
    </row>
    <row r="897" ht="15.75" customHeight="1">
      <c r="K897" s="1"/>
    </row>
    <row r="898" ht="15.75" customHeight="1">
      <c r="K898" s="1"/>
    </row>
    <row r="899" ht="15.75" customHeight="1">
      <c r="K899" s="1"/>
    </row>
    <row r="900" ht="15.75" customHeight="1">
      <c r="K900" s="1"/>
    </row>
    <row r="901" ht="15.75" customHeight="1">
      <c r="K901" s="1"/>
    </row>
    <row r="902" ht="15.75" customHeight="1">
      <c r="K902" s="1"/>
    </row>
    <row r="903" ht="15.75" customHeight="1">
      <c r="K903" s="1"/>
    </row>
    <row r="904" ht="15.75" customHeight="1">
      <c r="K904" s="1"/>
    </row>
    <row r="905" ht="15.75" customHeight="1">
      <c r="K905" s="1"/>
    </row>
    <row r="906" ht="15.75" customHeight="1">
      <c r="K906" s="1"/>
    </row>
    <row r="907" ht="15.75" customHeight="1">
      <c r="K907" s="1"/>
    </row>
    <row r="908" ht="15.75" customHeight="1">
      <c r="K908" s="1"/>
    </row>
    <row r="909" ht="15.75" customHeight="1">
      <c r="K909" s="1"/>
    </row>
    <row r="910" ht="15.75" customHeight="1">
      <c r="K910" s="1"/>
    </row>
    <row r="911" ht="15.75" customHeight="1">
      <c r="K911" s="1"/>
    </row>
    <row r="912" ht="15.75" customHeight="1">
      <c r="K912" s="1"/>
    </row>
    <row r="913" ht="15.75" customHeight="1">
      <c r="K913" s="1"/>
    </row>
    <row r="914" ht="15.75" customHeight="1">
      <c r="K914" s="1"/>
    </row>
    <row r="915" ht="15.75" customHeight="1">
      <c r="K915" s="1"/>
    </row>
    <row r="916" ht="15.75" customHeight="1">
      <c r="K916" s="1"/>
    </row>
    <row r="917" ht="15.75" customHeight="1">
      <c r="K917" s="1"/>
    </row>
    <row r="918" ht="15.75" customHeight="1">
      <c r="K918" s="1"/>
    </row>
    <row r="919" ht="15.75" customHeight="1">
      <c r="K919" s="1"/>
    </row>
    <row r="920" ht="15.75" customHeight="1">
      <c r="K920" s="1"/>
    </row>
    <row r="921" ht="15.75" customHeight="1">
      <c r="K921" s="1"/>
    </row>
    <row r="922" ht="15.75" customHeight="1">
      <c r="K922" s="1"/>
    </row>
    <row r="923" ht="15.75" customHeight="1">
      <c r="K923" s="1"/>
    </row>
    <row r="924" ht="15.75" customHeight="1">
      <c r="K924" s="1"/>
    </row>
    <row r="925" ht="15.75" customHeight="1">
      <c r="K925" s="1"/>
    </row>
    <row r="926" ht="15.75" customHeight="1">
      <c r="K926" s="1"/>
    </row>
    <row r="927" ht="15.75" customHeight="1">
      <c r="K927" s="1"/>
    </row>
    <row r="928" ht="15.75" customHeight="1">
      <c r="K928" s="1"/>
    </row>
    <row r="929" ht="15.75" customHeight="1">
      <c r="K929" s="1"/>
    </row>
    <row r="930" ht="15.75" customHeight="1">
      <c r="K930" s="1"/>
    </row>
    <row r="931" ht="15.75" customHeight="1">
      <c r="K931" s="1"/>
    </row>
    <row r="932" ht="15.75" customHeight="1">
      <c r="K932" s="1"/>
    </row>
    <row r="933" ht="15.75" customHeight="1">
      <c r="K933" s="1"/>
    </row>
    <row r="934" ht="15.75" customHeight="1">
      <c r="K934" s="1"/>
    </row>
    <row r="935" ht="15.75" customHeight="1">
      <c r="K935" s="1"/>
    </row>
    <row r="936" ht="15.75" customHeight="1">
      <c r="K936" s="1"/>
    </row>
    <row r="937" ht="15.75" customHeight="1">
      <c r="K937" s="1"/>
    </row>
    <row r="938" ht="15.75" customHeight="1">
      <c r="K938" s="1"/>
    </row>
    <row r="939" ht="15.75" customHeight="1">
      <c r="K939" s="1"/>
    </row>
    <row r="940" ht="15.75" customHeight="1">
      <c r="K940" s="1"/>
    </row>
    <row r="941" ht="15.75" customHeight="1">
      <c r="K941" s="1"/>
    </row>
    <row r="942" ht="15.75" customHeight="1">
      <c r="K942" s="1"/>
    </row>
    <row r="943" ht="15.75" customHeight="1">
      <c r="K943" s="1"/>
    </row>
    <row r="944" ht="15.75" customHeight="1">
      <c r="K944" s="1"/>
    </row>
    <row r="945" ht="15.75" customHeight="1">
      <c r="K945" s="1"/>
    </row>
    <row r="946" ht="15.75" customHeight="1">
      <c r="K946" s="1"/>
    </row>
    <row r="947" ht="15.75" customHeight="1">
      <c r="K947" s="1"/>
    </row>
    <row r="948" ht="15.75" customHeight="1">
      <c r="K948" s="1"/>
    </row>
    <row r="949" ht="15.75" customHeight="1">
      <c r="K949" s="1"/>
    </row>
    <row r="950" ht="15.75" customHeight="1">
      <c r="K950" s="1"/>
    </row>
    <row r="951" ht="15.75" customHeight="1">
      <c r="K951" s="1"/>
    </row>
    <row r="952" ht="15.75" customHeight="1">
      <c r="K952" s="1"/>
    </row>
    <row r="953" ht="15.75" customHeight="1">
      <c r="K953" s="1"/>
    </row>
    <row r="954" ht="15.75" customHeight="1">
      <c r="K954" s="1"/>
    </row>
    <row r="955" ht="15.75" customHeight="1">
      <c r="K955" s="1"/>
    </row>
    <row r="956" ht="15.75" customHeight="1">
      <c r="K956" s="1"/>
    </row>
    <row r="957" ht="15.75" customHeight="1">
      <c r="K957" s="1"/>
    </row>
    <row r="958" ht="15.75" customHeight="1">
      <c r="K958" s="1"/>
    </row>
    <row r="959" ht="15.75" customHeight="1">
      <c r="K959" s="1"/>
    </row>
    <row r="960" ht="15.75" customHeight="1">
      <c r="K960" s="1"/>
    </row>
    <row r="961" ht="15.75" customHeight="1">
      <c r="K961" s="1"/>
    </row>
    <row r="962" ht="15.75" customHeight="1">
      <c r="K962" s="1"/>
    </row>
    <row r="963" ht="15.75" customHeight="1">
      <c r="K963" s="1"/>
    </row>
    <row r="964" ht="15.75" customHeight="1">
      <c r="K964" s="1"/>
    </row>
    <row r="965" ht="15.75" customHeight="1">
      <c r="K965" s="1"/>
    </row>
    <row r="966" ht="15.75" customHeight="1">
      <c r="K966" s="1"/>
    </row>
    <row r="967" ht="15.75" customHeight="1">
      <c r="K967" s="1"/>
    </row>
    <row r="968" ht="15.75" customHeight="1">
      <c r="K968" s="1"/>
    </row>
    <row r="969" ht="15.75" customHeight="1">
      <c r="K969" s="1"/>
    </row>
    <row r="970" ht="15.75" customHeight="1">
      <c r="K970" s="1"/>
    </row>
    <row r="971" ht="15.75" customHeight="1">
      <c r="K971" s="1"/>
    </row>
    <row r="972" ht="15.75" customHeight="1">
      <c r="K972" s="1"/>
    </row>
    <row r="973" ht="15.75" customHeight="1">
      <c r="K973" s="1"/>
    </row>
    <row r="974" ht="15.75" customHeight="1">
      <c r="K974" s="1"/>
    </row>
    <row r="975" ht="15.75" customHeight="1">
      <c r="K975" s="1"/>
    </row>
    <row r="976" ht="15.75" customHeight="1">
      <c r="K976" s="1"/>
    </row>
    <row r="977" ht="15.75" customHeight="1">
      <c r="K977" s="1"/>
    </row>
    <row r="978" ht="15.75" customHeight="1">
      <c r="K978" s="1"/>
    </row>
    <row r="979" ht="15.75" customHeight="1">
      <c r="K979" s="1"/>
    </row>
    <row r="980" ht="15.75" customHeight="1">
      <c r="K980" s="1"/>
    </row>
    <row r="981" ht="15.75" customHeight="1">
      <c r="K981" s="1"/>
    </row>
    <row r="982" ht="15.75" customHeight="1">
      <c r="K982" s="1"/>
    </row>
    <row r="983" ht="15.75" customHeight="1">
      <c r="K983" s="1"/>
    </row>
    <row r="984" ht="15.75" customHeight="1">
      <c r="K984" s="1"/>
    </row>
    <row r="985" ht="15.75" customHeight="1">
      <c r="K985" s="1"/>
    </row>
    <row r="986" ht="15.75" customHeight="1">
      <c r="K986" s="1"/>
    </row>
    <row r="987" ht="15.75" customHeight="1">
      <c r="K987" s="1"/>
    </row>
    <row r="988" ht="15.75" customHeight="1">
      <c r="K988" s="1"/>
    </row>
    <row r="989" ht="15.75" customHeight="1">
      <c r="K989" s="1"/>
    </row>
    <row r="990" ht="15.75" customHeight="1">
      <c r="K990" s="1"/>
    </row>
    <row r="991" ht="15.75" customHeight="1">
      <c r="K991" s="1"/>
    </row>
    <row r="992" ht="15.75" customHeight="1">
      <c r="K992" s="1"/>
    </row>
    <row r="993" ht="15.75" customHeight="1">
      <c r="K993" s="1"/>
    </row>
    <row r="994" ht="15.75" customHeight="1">
      <c r="K994" s="1"/>
    </row>
    <row r="995" ht="15.75" customHeight="1">
      <c r="K995" s="1"/>
    </row>
    <row r="996" ht="15.75" customHeight="1">
      <c r="K996" s="1"/>
    </row>
    <row r="997" ht="15.75" customHeight="1">
      <c r="K997" s="1"/>
    </row>
    <row r="998" ht="15.75" customHeight="1">
      <c r="K998" s="1"/>
    </row>
    <row r="999" ht="15.75" customHeight="1">
      <c r="K999" s="1"/>
    </row>
    <row r="1000" ht="15.75" customHeight="1">
      <c r="K1000" s="1"/>
    </row>
  </sheetData>
  <dataValidations>
    <dataValidation type="list" allowBlank="1" showInputMessage="1" showErrorMessage="1" prompt="Technologies - Select energy technology or subtechnology from the list" sqref="B2">
      <formula1>List!$A$2:$A$89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43"/>
    <col customWidth="1" min="2" max="2" width="15.0"/>
    <col customWidth="1" min="3" max="4" width="8.86"/>
    <col customWidth="1" min="5" max="6" width="11.14"/>
    <col customWidth="1" min="7" max="7" width="12.86"/>
    <col customWidth="1" min="8" max="8" width="11.29"/>
    <col customWidth="1" min="9" max="9" width="10.14"/>
    <col customWidth="1" min="10" max="10" width="11.14"/>
    <col customWidth="1" min="11" max="11" width="11.29"/>
    <col customWidth="1" min="12" max="12" width="11.14"/>
    <col customWidth="1" min="13" max="14" width="12.71"/>
    <col customWidth="1" min="15" max="15" width="16.43"/>
    <col customWidth="1" min="16" max="16" width="10.14"/>
    <col customWidth="1" min="17" max="26" width="8.86"/>
  </cols>
  <sheetData>
    <row r="1">
      <c r="A1" s="15" t="s">
        <v>18</v>
      </c>
    </row>
    <row r="2">
      <c r="A2" s="16" t="s">
        <v>19</v>
      </c>
    </row>
    <row r="3">
      <c r="A3" s="17" t="s">
        <v>20</v>
      </c>
    </row>
    <row r="6">
      <c r="C6" s="18" t="s">
        <v>21</v>
      </c>
      <c r="N6" s="19" t="s">
        <v>22</v>
      </c>
    </row>
    <row r="7"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23</v>
      </c>
      <c r="I7" s="2" t="s">
        <v>24</v>
      </c>
      <c r="J7" s="2" t="s">
        <v>14</v>
      </c>
      <c r="K7" s="2" t="s">
        <v>15</v>
      </c>
      <c r="L7" s="2" t="s">
        <v>16</v>
      </c>
      <c r="M7" s="2" t="s">
        <v>25</v>
      </c>
      <c r="N7" s="19" t="s">
        <v>26</v>
      </c>
      <c r="O7" s="2" t="s">
        <v>27</v>
      </c>
      <c r="P7" s="2" t="s">
        <v>28</v>
      </c>
    </row>
    <row r="8">
      <c r="A8" s="20" t="s">
        <v>29</v>
      </c>
      <c r="B8" s="2" t="s">
        <v>30</v>
      </c>
      <c r="C8" s="21"/>
      <c r="D8" s="21">
        <v>55669.0</v>
      </c>
      <c r="E8" s="21"/>
      <c r="F8" s="21"/>
      <c r="G8" s="21">
        <v>10643.450783706805</v>
      </c>
      <c r="H8" s="21">
        <v>1030.6408226372107</v>
      </c>
      <c r="I8" s="21"/>
      <c r="J8" s="21">
        <v>8074.656052399352</v>
      </c>
      <c r="K8" s="21">
        <v>25.25670646964105</v>
      </c>
      <c r="L8" s="21"/>
      <c r="M8" s="21">
        <v>75443.0</v>
      </c>
      <c r="N8" s="22">
        <v>74830.81227430994</v>
      </c>
      <c r="O8" s="9">
        <v>0.008181016245807143</v>
      </c>
      <c r="P8" s="21">
        <v>612.1920909030741</v>
      </c>
    </row>
    <row r="9">
      <c r="B9" s="2" t="s">
        <v>31</v>
      </c>
      <c r="C9" s="23"/>
      <c r="D9" s="23">
        <v>313591.0</v>
      </c>
      <c r="E9" s="23"/>
      <c r="F9" s="23">
        <v>20409.0</v>
      </c>
      <c r="G9" s="23">
        <v>151846.0</v>
      </c>
      <c r="H9" s="23">
        <v>59563.0</v>
      </c>
      <c r="I9" s="23"/>
      <c r="J9" s="23">
        <v>68726.0</v>
      </c>
      <c r="K9" s="23">
        <v>1393.0</v>
      </c>
      <c r="L9" s="23"/>
      <c r="M9" s="24">
        <v>615528.0</v>
      </c>
      <c r="N9" s="25">
        <v>602810.0</v>
      </c>
      <c r="O9" s="26">
        <v>0.021</v>
      </c>
      <c r="P9" s="23">
        <v>12718.0</v>
      </c>
    </row>
    <row r="10">
      <c r="B10" s="2" t="s">
        <v>32</v>
      </c>
      <c r="M10" s="27"/>
      <c r="N10" s="28"/>
    </row>
    <row r="11">
      <c r="B11" s="2" t="s">
        <v>33</v>
      </c>
      <c r="C11" s="23"/>
      <c r="D11" s="23">
        <v>165602.0</v>
      </c>
      <c r="E11" s="23"/>
      <c r="F11" s="23"/>
      <c r="G11" s="23">
        <v>45276.0</v>
      </c>
      <c r="H11" s="23">
        <v>29633.0</v>
      </c>
      <c r="I11" s="23"/>
      <c r="J11" s="23">
        <v>35235.0</v>
      </c>
      <c r="K11" s="23">
        <v>178.0</v>
      </c>
      <c r="L11" s="23"/>
      <c r="M11" s="24">
        <v>275924.0</v>
      </c>
      <c r="N11" s="25">
        <v>270626.0</v>
      </c>
      <c r="O11" s="26">
        <v>0.02</v>
      </c>
      <c r="P11" s="23">
        <v>5297.0</v>
      </c>
    </row>
    <row r="12">
      <c r="B12" s="2" t="s">
        <v>34</v>
      </c>
      <c r="M12" s="27"/>
      <c r="N12" s="28"/>
    </row>
    <row r="13">
      <c r="B13" s="2" t="s">
        <v>35</v>
      </c>
      <c r="C13" s="21"/>
      <c r="D13" s="21"/>
      <c r="E13" s="21"/>
      <c r="F13" s="21"/>
      <c r="G13" s="21">
        <v>3060.5285137424953</v>
      </c>
      <c r="H13" s="21">
        <v>7205.11920729343</v>
      </c>
      <c r="I13" s="21"/>
      <c r="J13" s="21">
        <v>5168.810004706606</v>
      </c>
      <c r="K13" s="21">
        <v>111.69760099296094</v>
      </c>
      <c r="L13" s="21"/>
      <c r="M13" s="21">
        <v>15546.155326735494</v>
      </c>
      <c r="N13" s="22">
        <v>15006.905387974632</v>
      </c>
      <c r="O13" s="9">
        <v>0.03593345362148916</v>
      </c>
      <c r="P13" s="21">
        <v>539.2499387608623</v>
      </c>
    </row>
    <row r="14">
      <c r="B14" s="2" t="s">
        <v>36</v>
      </c>
      <c r="C14" s="21">
        <v>15419.04</v>
      </c>
      <c r="D14" s="21"/>
      <c r="E14" s="21"/>
      <c r="F14" s="21"/>
      <c r="G14" s="21">
        <v>9968.310285098507</v>
      </c>
      <c r="H14" s="21">
        <v>6492.540941966292</v>
      </c>
      <c r="I14" s="21"/>
      <c r="J14" s="21">
        <v>2873.4130754020634</v>
      </c>
      <c r="K14" s="21">
        <v>113.00265307324347</v>
      </c>
      <c r="L14" s="21"/>
      <c r="M14" s="21">
        <v>34866.30695554011</v>
      </c>
      <c r="N14" s="22">
        <v>35055.44575087223</v>
      </c>
      <c r="O14" s="9">
        <v>-0.005395418351724097</v>
      </c>
      <c r="P14" s="21">
        <v>-189.13879533212457</v>
      </c>
    </row>
    <row r="15">
      <c r="B15" s="2" t="s">
        <v>37</v>
      </c>
      <c r="C15" s="21">
        <v>2531.403</v>
      </c>
      <c r="D15" s="21"/>
      <c r="E15" s="21"/>
      <c r="F15" s="21"/>
      <c r="G15" s="21">
        <v>2837.674510135372</v>
      </c>
      <c r="H15" s="21">
        <v>5462.225157478723</v>
      </c>
      <c r="I15" s="21"/>
      <c r="J15" s="21">
        <v>9789.179365703034</v>
      </c>
      <c r="K15" s="21">
        <v>73.80154926654241</v>
      </c>
      <c r="L15" s="21"/>
      <c r="M15" s="21">
        <v>20694.283582583674</v>
      </c>
      <c r="N15" s="22">
        <v>20073.913023183664</v>
      </c>
      <c r="O15" s="9">
        <v>0.030904316397283086</v>
      </c>
      <c r="P15" s="21">
        <v>620.3705594000094</v>
      </c>
    </row>
    <row r="16">
      <c r="B16" s="2" t="s">
        <v>38</v>
      </c>
      <c r="C16" s="21">
        <v>17665.085786632124</v>
      </c>
      <c r="D16" s="21"/>
      <c r="E16" s="21"/>
      <c r="F16" s="21"/>
      <c r="G16" s="21">
        <v>4592.681630554103</v>
      </c>
      <c r="H16" s="21">
        <v>1027.7104399586203</v>
      </c>
      <c r="I16" s="21"/>
      <c r="J16" s="21">
        <v>10095.506394684486</v>
      </c>
      <c r="K16" s="21">
        <v>45.28412606758689</v>
      </c>
      <c r="L16" s="21"/>
      <c r="M16" s="21">
        <v>33426.268377896915</v>
      </c>
      <c r="N16" s="22">
        <v>33165.71808158481</v>
      </c>
      <c r="O16" s="9">
        <v>0.007856012514825464</v>
      </c>
      <c r="P16" s="21">
        <v>260.55029631210346</v>
      </c>
    </row>
    <row r="17">
      <c r="B17" s="2" t="s">
        <v>39</v>
      </c>
      <c r="C17" s="23"/>
      <c r="D17" s="23"/>
      <c r="E17" s="23"/>
      <c r="F17" s="23"/>
      <c r="G17" s="23">
        <v>1112.0</v>
      </c>
      <c r="H17" s="23">
        <v>1655.0</v>
      </c>
      <c r="I17" s="23"/>
      <c r="J17" s="23">
        <v>16128.0</v>
      </c>
      <c r="K17" s="23">
        <v>34.0</v>
      </c>
      <c r="L17" s="23"/>
      <c r="M17" s="24">
        <v>18928.0</v>
      </c>
      <c r="N17" s="25">
        <v>18414.0</v>
      </c>
      <c r="O17" s="26">
        <v>0.028</v>
      </c>
      <c r="P17" s="23">
        <v>514.0</v>
      </c>
    </row>
    <row r="18">
      <c r="B18" s="2" t="s">
        <v>40</v>
      </c>
      <c r="M18" s="27"/>
      <c r="N18" s="28"/>
    </row>
    <row r="19">
      <c r="B19" s="2" t="s">
        <v>41</v>
      </c>
      <c r="M19" s="27"/>
      <c r="N19" s="28"/>
    </row>
    <row r="20">
      <c r="B20" s="2" t="s">
        <v>42</v>
      </c>
      <c r="M20" s="27"/>
      <c r="N20" s="28"/>
    </row>
    <row r="21" ht="15.75" customHeight="1">
      <c r="B21" s="2" t="s">
        <v>43</v>
      </c>
      <c r="C21" s="21"/>
      <c r="D21" s="21">
        <v>348.0</v>
      </c>
      <c r="E21" s="21"/>
      <c r="F21" s="21"/>
      <c r="G21" s="21">
        <v>3078.0499827426906</v>
      </c>
      <c r="H21" s="21">
        <v>928.6736727342251</v>
      </c>
      <c r="I21" s="21"/>
      <c r="J21" s="21">
        <v>5051.743628116278</v>
      </c>
      <c r="K21" s="21"/>
      <c r="L21" s="21"/>
      <c r="M21" s="21">
        <v>9406.467283593194</v>
      </c>
      <c r="N21" s="22">
        <v>9159.095687811634</v>
      </c>
      <c r="O21" s="9">
        <v>0.027008299095591642</v>
      </c>
      <c r="P21" s="21">
        <v>247.37159578156025</v>
      </c>
    </row>
    <row r="22" ht="15.75" customHeight="1">
      <c r="B22" s="29" t="s">
        <v>44</v>
      </c>
      <c r="C22" s="30"/>
      <c r="D22" s="30"/>
      <c r="E22" s="30"/>
      <c r="F22" s="30"/>
      <c r="G22" s="30">
        <v>14921.604547521712</v>
      </c>
      <c r="H22" s="30">
        <v>24679.791539839392</v>
      </c>
      <c r="I22" s="30"/>
      <c r="J22" s="30">
        <v>9371.867723876889</v>
      </c>
      <c r="K22" s="30">
        <v>157.27893593193156</v>
      </c>
      <c r="L22" s="30"/>
      <c r="M22" s="30">
        <v>49130.54274716992</v>
      </c>
      <c r="N22" s="31">
        <v>48410.29795892225</v>
      </c>
      <c r="O22" s="32">
        <v>0.014877925123675579</v>
      </c>
      <c r="P22" s="30">
        <v>720.2447882476699</v>
      </c>
    </row>
    <row r="23" ht="15.75" customHeight="1">
      <c r="B23" s="2" t="s">
        <v>1</v>
      </c>
      <c r="C23" s="21">
        <v>35615.52878663212</v>
      </c>
      <c r="D23" s="21">
        <v>535210.0</v>
      </c>
      <c r="E23" s="21"/>
      <c r="F23" s="21">
        <v>20409.460130797896</v>
      </c>
      <c r="G23" s="21">
        <v>247335.6256252802</v>
      </c>
      <c r="H23" s="21">
        <v>137676.9647370288</v>
      </c>
      <c r="I23" s="21"/>
      <c r="J23" s="21">
        <v>170514.22818901957</v>
      </c>
      <c r="K23" s="21">
        <v>2131.2215979527205</v>
      </c>
      <c r="L23" s="21"/>
      <c r="M23" s="21">
        <v>1148893.0290667112</v>
      </c>
      <c r="N23" s="22">
        <v>1127553.031225411</v>
      </c>
      <c r="O23" s="9">
        <v>0.018925937184620184</v>
      </c>
      <c r="P23" s="21">
        <v>21339.99784130021</v>
      </c>
    </row>
    <row r="24" ht="15.75" customHeight="1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9"/>
      <c r="P24" s="21"/>
    </row>
    <row r="25" ht="15.75" customHeight="1">
      <c r="A25" s="20" t="s">
        <v>45</v>
      </c>
      <c r="B25" s="2" t="s">
        <v>46</v>
      </c>
      <c r="C25" s="21"/>
      <c r="D25" s="21"/>
      <c r="E25" s="21">
        <v>3682.0</v>
      </c>
      <c r="F25" s="21">
        <v>183908.69063834913</v>
      </c>
      <c r="G25" s="21">
        <v>46323.67182608948</v>
      </c>
      <c r="H25" s="21">
        <v>27051.550344881663</v>
      </c>
      <c r="I25" s="21"/>
      <c r="J25" s="21">
        <v>49166.98037060302</v>
      </c>
      <c r="K25" s="21">
        <v>35259.797640618446</v>
      </c>
      <c r="L25" s="21"/>
      <c r="M25" s="21">
        <v>345392.69082054176</v>
      </c>
      <c r="N25" s="22">
        <v>309581.0</v>
      </c>
      <c r="O25" s="9">
        <v>0.03259849670663625</v>
      </c>
      <c r="P25" s="21">
        <v>10091.875208937156</v>
      </c>
    </row>
    <row r="26" ht="15.75" customHeight="1">
      <c r="B26" s="2" t="s">
        <v>47</v>
      </c>
      <c r="C26" s="33"/>
      <c r="D26" s="33"/>
      <c r="E26" s="23">
        <v>6360.0</v>
      </c>
      <c r="F26" s="23">
        <v>37910.0</v>
      </c>
      <c r="G26" s="23">
        <v>26408.0</v>
      </c>
      <c r="H26" s="23">
        <v>12305.0</v>
      </c>
      <c r="I26" s="23"/>
      <c r="J26" s="23">
        <v>28873.0</v>
      </c>
      <c r="K26" s="23">
        <v>2918.0</v>
      </c>
      <c r="L26" s="23"/>
      <c r="M26" s="24">
        <v>114774.0</v>
      </c>
      <c r="N26" s="25">
        <v>111166.0</v>
      </c>
      <c r="O26" s="26">
        <v>0.032</v>
      </c>
      <c r="P26" s="23">
        <v>3608.0</v>
      </c>
    </row>
    <row r="27" ht="15.75" customHeight="1">
      <c r="B27" s="2" t="s">
        <v>48</v>
      </c>
      <c r="M27" s="27"/>
      <c r="N27" s="28"/>
    </row>
    <row r="28" ht="15.75" customHeight="1">
      <c r="B28" s="2" t="s">
        <v>49</v>
      </c>
      <c r="C28" s="21"/>
      <c r="D28" s="21"/>
      <c r="E28" s="21">
        <v>1095.0</v>
      </c>
      <c r="F28" s="21">
        <v>5184.111852682545</v>
      </c>
      <c r="G28" s="21">
        <v>295.2419726815161</v>
      </c>
      <c r="H28" s="21">
        <v>360.9782208255805</v>
      </c>
      <c r="I28" s="21"/>
      <c r="J28" s="21">
        <v>1829.5399364677803</v>
      </c>
      <c r="K28" s="21">
        <v>29.41101799684519</v>
      </c>
      <c r="L28" s="21"/>
      <c r="M28" s="21">
        <v>8794.283000654266</v>
      </c>
      <c r="N28" s="22">
        <v>8525.740838582828</v>
      </c>
      <c r="O28" s="9">
        <v>0.03149780965146913</v>
      </c>
      <c r="P28" s="21">
        <v>268.5421620714387</v>
      </c>
    </row>
    <row r="29" ht="15.75" customHeight="1">
      <c r="B29" s="2" t="s">
        <v>50</v>
      </c>
      <c r="C29" s="21"/>
      <c r="D29" s="21"/>
      <c r="E29" s="21">
        <v>1897.0</v>
      </c>
      <c r="F29" s="21">
        <v>5809.14202874839</v>
      </c>
      <c r="G29" s="21">
        <v>1132.5522175836404</v>
      </c>
      <c r="H29" s="21">
        <v>576.2459085506867</v>
      </c>
      <c r="I29" s="21"/>
      <c r="J29" s="21">
        <v>3316.692774866767</v>
      </c>
      <c r="K29" s="21">
        <v>446.4989599123244</v>
      </c>
      <c r="L29" s="21"/>
      <c r="M29" s="21">
        <v>13178.131889661809</v>
      </c>
      <c r="N29" s="22">
        <v>12976.194109825095</v>
      </c>
      <c r="O29" s="9">
        <v>0.015562173170931014</v>
      </c>
      <c r="P29" s="21">
        <v>201.93777983671316</v>
      </c>
    </row>
    <row r="30" ht="15.75" customHeight="1">
      <c r="B30" s="2" t="s">
        <v>51</v>
      </c>
      <c r="C30" s="21"/>
      <c r="D30" s="21"/>
      <c r="E30" s="21"/>
      <c r="F30" s="21">
        <v>1913.1011496727376</v>
      </c>
      <c r="G30" s="21">
        <v>3439.8828234377156</v>
      </c>
      <c r="H30" s="21">
        <v>2593.332222517042</v>
      </c>
      <c r="I30" s="21"/>
      <c r="J30" s="21">
        <v>4282.903906477912</v>
      </c>
      <c r="K30" s="21">
        <v>74.50081418902657</v>
      </c>
      <c r="L30" s="21"/>
      <c r="M30" s="21">
        <v>12303.720916294433</v>
      </c>
      <c r="N30" s="22">
        <v>11578.02176833337</v>
      </c>
      <c r="O30" s="9">
        <v>0.06267902777190279</v>
      </c>
      <c r="P30" s="21">
        <v>725.6991479610624</v>
      </c>
    </row>
    <row r="31" ht="15.75" customHeight="1">
      <c r="B31" s="2" t="s">
        <v>52</v>
      </c>
      <c r="C31" s="21"/>
      <c r="D31" s="21"/>
      <c r="E31" s="21">
        <v>17464.0</v>
      </c>
      <c r="F31" s="21">
        <v>8933.767586629327</v>
      </c>
      <c r="G31" s="21">
        <v>14457.892465398992</v>
      </c>
      <c r="H31" s="21">
        <v>6075.437330531671</v>
      </c>
      <c r="I31" s="21"/>
      <c r="J31" s="21">
        <v>8301.064895538504</v>
      </c>
      <c r="K31" s="21">
        <v>235.7952208287156</v>
      </c>
      <c r="L31" s="21"/>
      <c r="M31" s="21">
        <v>55467.957498927215</v>
      </c>
      <c r="N31" s="22">
        <v>54870.452805307956</v>
      </c>
      <c r="O31" s="9">
        <v>0.010889370564141928</v>
      </c>
      <c r="P31" s="21">
        <v>597.5046936192593</v>
      </c>
    </row>
    <row r="32" ht="15.75" customHeight="1">
      <c r="B32" s="2" t="s">
        <v>53</v>
      </c>
      <c r="C32" s="21"/>
      <c r="D32" s="21"/>
      <c r="E32" s="21">
        <v>47224.16992055997</v>
      </c>
      <c r="F32" s="21">
        <v>9638.169680217034</v>
      </c>
      <c r="G32" s="21">
        <v>2791.0035455273355</v>
      </c>
      <c r="H32" s="21">
        <v>4982.61460712833</v>
      </c>
      <c r="I32" s="21"/>
      <c r="J32" s="21">
        <v>10117.840927929608</v>
      </c>
      <c r="K32" s="21">
        <v>907.3158047686246</v>
      </c>
      <c r="L32" s="21"/>
      <c r="M32" s="21">
        <v>75661.1144861309</v>
      </c>
      <c r="N32" s="22">
        <v>69158.69999092091</v>
      </c>
      <c r="O32" s="9">
        <v>0.09402164147191343</v>
      </c>
      <c r="P32" s="21">
        <v>6502.414495209989</v>
      </c>
    </row>
    <row r="33" ht="15.75" customHeight="1">
      <c r="B33" s="2" t="s">
        <v>54</v>
      </c>
      <c r="C33" s="21"/>
      <c r="D33" s="21"/>
      <c r="E33" s="21">
        <v>44366.0</v>
      </c>
      <c r="F33" s="21">
        <v>2217.4312814723535</v>
      </c>
      <c r="G33" s="21">
        <v>1900.5734543863662</v>
      </c>
      <c r="H33" s="21">
        <v>2638.734545650622</v>
      </c>
      <c r="I33" s="21"/>
      <c r="J33" s="21">
        <v>9704.959745189135</v>
      </c>
      <c r="K33" s="21">
        <v>88.74199801584096</v>
      </c>
      <c r="L33" s="21"/>
      <c r="M33" s="21">
        <v>60916.44102471432</v>
      </c>
      <c r="N33" s="22">
        <v>62987.3649708261</v>
      </c>
      <c r="O33" s="9">
        <v>-0.03287840262997149</v>
      </c>
      <c r="P33" s="21">
        <v>-2070.923946111783</v>
      </c>
    </row>
    <row r="34" ht="15.75" customHeight="1">
      <c r="B34" s="2" t="s">
        <v>55</v>
      </c>
      <c r="C34" s="21"/>
      <c r="D34" s="21"/>
      <c r="E34" s="21">
        <v>38158.285104811155</v>
      </c>
      <c r="F34" s="21">
        <v>8846.592883617634</v>
      </c>
      <c r="G34" s="21">
        <v>1082.5544103023972</v>
      </c>
      <c r="H34" s="21">
        <v>6104.291610216394</v>
      </c>
      <c r="I34" s="21"/>
      <c r="J34" s="21">
        <v>24507.66861861152</v>
      </c>
      <c r="K34" s="21">
        <v>1011.2478319729208</v>
      </c>
      <c r="L34" s="21"/>
      <c r="M34" s="21">
        <v>79710.64045953203</v>
      </c>
      <c r="N34" s="22">
        <v>86201.55825495567</v>
      </c>
      <c r="O34" s="9">
        <v>-0.07529930927960317</v>
      </c>
      <c r="P34" s="21">
        <v>-6490.917795423637</v>
      </c>
    </row>
    <row r="35" ht="15.75" customHeight="1">
      <c r="B35" s="2" t="s">
        <v>56</v>
      </c>
      <c r="C35" s="21"/>
      <c r="D35" s="21"/>
      <c r="E35" s="21">
        <v>473.76873210822794</v>
      </c>
      <c r="F35" s="21">
        <v>0.0</v>
      </c>
      <c r="G35" s="21">
        <v>5790.450662039701</v>
      </c>
      <c r="H35" s="21">
        <v>2012.3117543614014</v>
      </c>
      <c r="I35" s="21"/>
      <c r="J35" s="21">
        <v>4306.454771031332</v>
      </c>
      <c r="K35" s="21">
        <v>138.5267734991221</v>
      </c>
      <c r="L35" s="21"/>
      <c r="M35" s="21">
        <v>12721.512693039782</v>
      </c>
      <c r="N35" s="22">
        <v>12582.107915143099</v>
      </c>
      <c r="O35" s="9">
        <v>0.011079604374470812</v>
      </c>
      <c r="P35" s="21">
        <v>139.4047778966833</v>
      </c>
    </row>
    <row r="36" ht="15.75" customHeight="1">
      <c r="B36" s="2" t="s">
        <v>57</v>
      </c>
      <c r="C36" s="21"/>
      <c r="D36" s="21"/>
      <c r="E36" s="21">
        <v>19275.776242520646</v>
      </c>
      <c r="F36" s="21">
        <v>10550.98057907084</v>
      </c>
      <c r="G36" s="21">
        <v>3634.701515015412</v>
      </c>
      <c r="H36" s="21">
        <v>3179.750965168348</v>
      </c>
      <c r="I36" s="21"/>
      <c r="J36" s="21">
        <v>8371.070522476037</v>
      </c>
      <c r="K36" s="21">
        <v>1138.5650937441997</v>
      </c>
      <c r="L36" s="21"/>
      <c r="M36" s="21">
        <v>46150.844917995484</v>
      </c>
      <c r="N36" s="22">
        <v>43526.151132385254</v>
      </c>
      <c r="O36" s="9">
        <v>0.06030153637125406</v>
      </c>
      <c r="P36" s="21">
        <v>2624.6937856102304</v>
      </c>
    </row>
    <row r="37" ht="15.75" customHeight="1">
      <c r="B37" s="2" t="s">
        <v>58</v>
      </c>
      <c r="C37" s="21"/>
      <c r="D37" s="21"/>
      <c r="E37" s="21">
        <v>1608.0</v>
      </c>
      <c r="F37" s="21">
        <v>4360.745982154919</v>
      </c>
      <c r="G37" s="21">
        <v>2100.452159932025</v>
      </c>
      <c r="H37" s="21">
        <v>3943.844299568481</v>
      </c>
      <c r="I37" s="21"/>
      <c r="J37" s="21">
        <v>18133.0592636172</v>
      </c>
      <c r="K37" s="21">
        <v>195.7868234375453</v>
      </c>
      <c r="L37" s="21"/>
      <c r="M37" s="21">
        <v>30341.88852871017</v>
      </c>
      <c r="N37" s="22">
        <v>29245.453882294438</v>
      </c>
      <c r="O37" s="9">
        <v>0.03749077209841242</v>
      </c>
      <c r="P37" s="21">
        <v>1096.4346464157315</v>
      </c>
    </row>
    <row r="38" ht="15.75" customHeight="1">
      <c r="B38" s="29" t="s">
        <v>59</v>
      </c>
      <c r="C38" s="30"/>
      <c r="D38" s="30"/>
      <c r="E38" s="30">
        <v>1961.0</v>
      </c>
      <c r="F38" s="30">
        <v>20118.66877042033</v>
      </c>
      <c r="G38" s="30">
        <v>3788.429444745</v>
      </c>
      <c r="H38" s="30">
        <v>3082.698016799441</v>
      </c>
      <c r="I38" s="30"/>
      <c r="J38" s="30">
        <v>11776.634624041966</v>
      </c>
      <c r="K38" s="30">
        <v>689.8738770897324</v>
      </c>
      <c r="L38" s="30"/>
      <c r="M38" s="30">
        <v>41417.30473309647</v>
      </c>
      <c r="N38" s="31">
        <v>37774.80642628135</v>
      </c>
      <c r="O38" s="32">
        <v>0.09642665711400963</v>
      </c>
      <c r="P38" s="30">
        <v>3642.4983068151196</v>
      </c>
    </row>
    <row r="39" ht="15.75" customHeight="1">
      <c r="B39" s="2" t="s">
        <v>60</v>
      </c>
      <c r="C39" s="21"/>
      <c r="D39" s="21"/>
      <c r="E39" s="21">
        <v>183565.0</v>
      </c>
      <c r="F39" s="21">
        <v>299391.1134275756</v>
      </c>
      <c r="G39" s="21">
        <v>113145.73963780089</v>
      </c>
      <c r="H39" s="21">
        <v>74906.45801936524</v>
      </c>
      <c r="I39" s="21"/>
      <c r="J39" s="21">
        <v>182687.91552851276</v>
      </c>
      <c r="K39" s="21">
        <v>43134.260158644756</v>
      </c>
      <c r="L39" s="21"/>
      <c r="M39" s="21">
        <v>896830.4867718992</v>
      </c>
      <c r="N39" s="22">
        <v>875584.2450836112</v>
      </c>
      <c r="O39" s="9">
        <v>0.024265216976647505</v>
      </c>
      <c r="P39" s="21">
        <v>21246.241688287933</v>
      </c>
    </row>
    <row r="40" ht="15.75" customHeight="1"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2"/>
      <c r="O40" s="9"/>
      <c r="P40" s="21"/>
    </row>
    <row r="41" ht="15.75" customHeight="1">
      <c r="A41" s="20" t="s">
        <v>61</v>
      </c>
      <c r="B41" s="2" t="s">
        <v>62</v>
      </c>
      <c r="C41" s="21"/>
      <c r="D41" s="21"/>
      <c r="E41" s="21">
        <v>417660.0</v>
      </c>
      <c r="F41" s="21">
        <v>345335.22102384537</v>
      </c>
      <c r="G41" s="21">
        <v>44322.63381995747</v>
      </c>
      <c r="H41" s="21">
        <v>36343.40037703461</v>
      </c>
      <c r="I41" s="21">
        <v>51044.0</v>
      </c>
      <c r="J41" s="21">
        <v>77596.68450806827</v>
      </c>
      <c r="K41" s="21">
        <v>13021.52573959421</v>
      </c>
      <c r="L41" s="21">
        <v>129252.0</v>
      </c>
      <c r="M41" s="21">
        <v>1114575.4654684998</v>
      </c>
      <c r="N41" s="22">
        <v>1104905.3320660084</v>
      </c>
      <c r="O41" s="9">
        <v>0.00875200175241235</v>
      </c>
      <c r="P41" s="21">
        <v>9670.133402491454</v>
      </c>
    </row>
    <row r="42" ht="15.75" customHeight="1">
      <c r="B42" s="2" t="s">
        <v>63</v>
      </c>
      <c r="C42" s="21"/>
      <c r="D42" s="21"/>
      <c r="E42" s="21"/>
      <c r="F42" s="21">
        <v>11992.293482789877</v>
      </c>
      <c r="G42" s="21">
        <v>1733.5706821460856</v>
      </c>
      <c r="H42" s="21">
        <v>1534.4214610676506</v>
      </c>
      <c r="I42" s="21"/>
      <c r="J42" s="21">
        <v>10186.520443361112</v>
      </c>
      <c r="K42" s="21">
        <v>184.59661610902444</v>
      </c>
      <c r="L42" s="21"/>
      <c r="M42" s="21">
        <v>25631.402685473753</v>
      </c>
      <c r="N42" s="22">
        <v>24999.769781085794</v>
      </c>
      <c r="O42" s="9">
        <v>0.025265548839807212</v>
      </c>
      <c r="P42" s="21">
        <v>631.6329043879596</v>
      </c>
    </row>
    <row r="43" ht="15.75" customHeight="1">
      <c r="B43" s="2" t="s">
        <v>64</v>
      </c>
      <c r="C43" s="21"/>
      <c r="D43" s="21"/>
      <c r="E43" s="21"/>
      <c r="F43" s="21">
        <v>11988.828631937364</v>
      </c>
      <c r="G43" s="21">
        <v>3578.031312299687</v>
      </c>
      <c r="H43" s="21">
        <v>1652.2310846213654</v>
      </c>
      <c r="I43" s="21"/>
      <c r="J43" s="21">
        <v>3001.2103136034602</v>
      </c>
      <c r="K43" s="21">
        <v>521.9653725197686</v>
      </c>
      <c r="L43" s="21"/>
      <c r="M43" s="21">
        <v>20742.266714981644</v>
      </c>
      <c r="N43" s="22">
        <v>20125.31093576223</v>
      </c>
      <c r="O43" s="9">
        <v>0.03065571414964312</v>
      </c>
      <c r="P43" s="21">
        <v>616.9557792194137</v>
      </c>
    </row>
    <row r="44" ht="15.75" customHeight="1">
      <c r="B44" s="2" t="s">
        <v>65</v>
      </c>
      <c r="C44" s="21"/>
      <c r="D44" s="21"/>
      <c r="E44" s="21"/>
      <c r="F44" s="21">
        <v>15445.261807715651</v>
      </c>
      <c r="G44" s="21">
        <v>1969.0539167885474</v>
      </c>
      <c r="H44" s="21">
        <v>272.33563485533546</v>
      </c>
      <c r="I44" s="21"/>
      <c r="J44" s="21">
        <v>2532.6128932200295</v>
      </c>
      <c r="K44" s="21">
        <v>245.13991183471884</v>
      </c>
      <c r="L44" s="21"/>
      <c r="M44" s="21">
        <v>20464.40416441428</v>
      </c>
      <c r="N44" s="22">
        <v>19252.422580943177</v>
      </c>
      <c r="O44" s="9">
        <v>0.06295215983212277</v>
      </c>
      <c r="P44" s="21">
        <v>1211.9815834711044</v>
      </c>
    </row>
    <row r="45" ht="15.75" customHeight="1">
      <c r="B45" s="2" t="s">
        <v>66</v>
      </c>
      <c r="C45" s="23"/>
      <c r="D45" s="23"/>
      <c r="E45" s="23"/>
      <c r="F45" s="23">
        <v>74373.0</v>
      </c>
      <c r="G45" s="23">
        <v>15756.0</v>
      </c>
      <c r="H45" s="23">
        <v>1809.0</v>
      </c>
      <c r="I45" s="23"/>
      <c r="J45" s="23">
        <v>25726.0</v>
      </c>
      <c r="K45" s="23">
        <v>268.0</v>
      </c>
      <c r="L45" s="23"/>
      <c r="M45" s="24">
        <v>117932.0</v>
      </c>
      <c r="N45" s="25">
        <v>115082.0</v>
      </c>
      <c r="O45" s="26">
        <v>0.025</v>
      </c>
      <c r="P45" s="23">
        <v>2850.0</v>
      </c>
    </row>
    <row r="46" ht="15.75" customHeight="1">
      <c r="B46" s="2" t="s">
        <v>67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5"/>
      <c r="N46" s="36"/>
      <c r="O46" s="34"/>
      <c r="P46" s="34"/>
    </row>
    <row r="47" ht="15.75" customHeight="1">
      <c r="B47" s="2" t="s">
        <v>68</v>
      </c>
      <c r="C47" s="37"/>
      <c r="D47" s="37"/>
      <c r="E47" s="38">
        <v>417660.0</v>
      </c>
      <c r="F47" s="38">
        <v>459134.616539945</v>
      </c>
      <c r="G47" s="38">
        <v>67359.53031556995</v>
      </c>
      <c r="H47" s="38">
        <v>41611.41007823683</v>
      </c>
      <c r="I47" s="38">
        <v>51044.0</v>
      </c>
      <c r="J47" s="38">
        <v>119042.85793886817</v>
      </c>
      <c r="K47" s="38">
        <v>14241.040450964847</v>
      </c>
      <c r="L47" s="37">
        <v>129252.0</v>
      </c>
      <c r="M47" s="37">
        <v>1299345.5390333696</v>
      </c>
      <c r="N47" s="39">
        <v>1284364.8353637997</v>
      </c>
      <c r="O47" s="9">
        <v>0.011663900518832405</v>
      </c>
      <c r="P47" s="21">
        <v>14980.70366956992</v>
      </c>
    </row>
    <row r="48" ht="15.75" customHeight="1"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  <c r="O48" s="9"/>
      <c r="P48" s="21"/>
    </row>
    <row r="49" ht="15.75" customHeight="1">
      <c r="A49" s="20" t="s">
        <v>69</v>
      </c>
      <c r="B49" s="2" t="s">
        <v>70</v>
      </c>
      <c r="C49" s="21"/>
      <c r="D49" s="21"/>
      <c r="E49" s="21"/>
      <c r="F49" s="21">
        <v>3363.840302077397</v>
      </c>
      <c r="G49" s="21">
        <v>2614.036154398776</v>
      </c>
      <c r="H49" s="21">
        <v>260.76645069940685</v>
      </c>
      <c r="I49" s="21">
        <v>804.0</v>
      </c>
      <c r="J49" s="21">
        <v>1418.5830072450722</v>
      </c>
      <c r="K49" s="21">
        <v>86.784454955774</v>
      </c>
      <c r="L49" s="21"/>
      <c r="M49" s="21">
        <v>8548.010369376427</v>
      </c>
      <c r="N49" s="22">
        <v>8239.466408630797</v>
      </c>
      <c r="O49" s="9">
        <v>0.03744708036219821</v>
      </c>
      <c r="P49" s="21">
        <v>308.5439607456301</v>
      </c>
    </row>
    <row r="50" ht="15.75" customHeight="1">
      <c r="B50" s="2" t="s">
        <v>71</v>
      </c>
      <c r="C50" s="21"/>
      <c r="D50" s="21"/>
      <c r="E50" s="21"/>
      <c r="F50" s="21">
        <v>31776.201362140586</v>
      </c>
      <c r="G50" s="21">
        <v>13189.86515751943</v>
      </c>
      <c r="H50" s="21">
        <v>7919.507428194271</v>
      </c>
      <c r="I50" s="21"/>
      <c r="J50" s="21">
        <v>11812.920478147038</v>
      </c>
      <c r="K50" s="21">
        <v>1205.0324518250711</v>
      </c>
      <c r="L50" s="21"/>
      <c r="M50" s="21">
        <v>65903.5268778264</v>
      </c>
      <c r="N50" s="22">
        <v>62910.392026803136</v>
      </c>
      <c r="O50" s="9">
        <v>0.04757774915387637</v>
      </c>
      <c r="P50" s="21">
        <v>2993.1348510232638</v>
      </c>
    </row>
    <row r="51" ht="15.75" customHeight="1">
      <c r="B51" s="2" t="s">
        <v>72</v>
      </c>
      <c r="C51" s="21"/>
      <c r="D51" s="21"/>
      <c r="E51" s="21"/>
      <c r="F51" s="21">
        <v>112.73375352714217</v>
      </c>
      <c r="G51" s="21">
        <v>1549.8484529608163</v>
      </c>
      <c r="H51" s="21">
        <v>1.7829111599840322</v>
      </c>
      <c r="I51" s="21"/>
      <c r="J51" s="21">
        <v>402.2487296427175</v>
      </c>
      <c r="K51" s="21">
        <v>6.010739636983867</v>
      </c>
      <c r="L51" s="21"/>
      <c r="M51" s="21">
        <v>2072.624586927644</v>
      </c>
      <c r="N51" s="22">
        <v>1931.8378772203307</v>
      </c>
      <c r="O51" s="9">
        <v>0.07287708320011176</v>
      </c>
      <c r="P51" s="21">
        <v>140.78670970731332</v>
      </c>
    </row>
    <row r="52" ht="15.75" customHeight="1">
      <c r="B52" s="2" t="s">
        <v>73</v>
      </c>
      <c r="C52" s="21"/>
      <c r="D52" s="21"/>
      <c r="E52" s="21"/>
      <c r="F52" s="21">
        <v>783.1144413530252</v>
      </c>
      <c r="G52" s="21">
        <v>195.26571565164383</v>
      </c>
      <c r="H52" s="21">
        <v>47.12412469418774</v>
      </c>
      <c r="I52" s="21"/>
      <c r="J52" s="21">
        <v>348.4389088392625</v>
      </c>
      <c r="K52" s="21">
        <v>91.024288560328</v>
      </c>
      <c r="L52" s="21"/>
      <c r="M52" s="21">
        <v>1464.9674790984473</v>
      </c>
      <c r="N52" s="22">
        <v>1487.2450605771571</v>
      </c>
      <c r="O52" s="9">
        <v>-0.014979092598273328</v>
      </c>
      <c r="P52" s="21">
        <v>-22.277581478709862</v>
      </c>
    </row>
    <row r="53" ht="15.75" customHeight="1">
      <c r="B53" s="2" t="s">
        <v>74</v>
      </c>
      <c r="C53" s="21"/>
      <c r="D53" s="21"/>
      <c r="E53" s="21"/>
      <c r="F53" s="21">
        <v>506.61681614658653</v>
      </c>
      <c r="G53" s="21">
        <v>258.89689554399183</v>
      </c>
      <c r="H53" s="21">
        <v>182.45494432877817</v>
      </c>
      <c r="I53" s="21"/>
      <c r="J53" s="21">
        <v>290.673853689907</v>
      </c>
      <c r="K53" s="21">
        <v>12.021479273967733</v>
      </c>
      <c r="L53" s="21"/>
      <c r="M53" s="21">
        <v>1250.6639889832313</v>
      </c>
      <c r="N53" s="22">
        <v>1286.2046483287477</v>
      </c>
      <c r="O53" s="9">
        <v>-0.027632196316267968</v>
      </c>
      <c r="P53" s="21">
        <v>-35.54065934551636</v>
      </c>
    </row>
    <row r="54" ht="15.75" customHeight="1">
      <c r="B54" s="2" t="s">
        <v>75</v>
      </c>
      <c r="C54" s="21"/>
      <c r="D54" s="21"/>
      <c r="E54" s="21"/>
      <c r="F54" s="21">
        <v>56.22359137956325</v>
      </c>
      <c r="G54" s="21">
        <v>26.016421586692555</v>
      </c>
      <c r="H54" s="21">
        <v>31.416083129458496</v>
      </c>
      <c r="I54" s="21"/>
      <c r="J54" s="21">
        <v>362.394792983015</v>
      </c>
      <c r="K54" s="21"/>
      <c r="L54" s="21"/>
      <c r="M54" s="21">
        <v>476.0508890787293</v>
      </c>
      <c r="N54" s="22">
        <v>490.12729860856865</v>
      </c>
      <c r="O54" s="9">
        <v>-0.02871990515484674</v>
      </c>
      <c r="P54" s="21">
        <v>-14.076409529839339</v>
      </c>
    </row>
    <row r="55" ht="15.75" customHeight="1">
      <c r="B55" s="2" t="s">
        <v>76</v>
      </c>
      <c r="C55" s="21"/>
      <c r="D55" s="21"/>
      <c r="E55" s="21"/>
      <c r="F55" s="21">
        <v>392.83712622042026</v>
      </c>
      <c r="G55" s="21"/>
      <c r="H55" s="21"/>
      <c r="I55" s="21"/>
      <c r="J55" s="21"/>
      <c r="K55" s="21"/>
      <c r="L55" s="21"/>
      <c r="M55" s="21">
        <v>392.83712622042026</v>
      </c>
      <c r="N55" s="22">
        <v>402.22742367866346</v>
      </c>
      <c r="O55" s="9">
        <v>-0.02334574150206386</v>
      </c>
      <c r="P55" s="21">
        <v>-9.390297458243197</v>
      </c>
    </row>
    <row r="56" ht="15.75" customHeight="1">
      <c r="B56" s="2" t="s">
        <v>77</v>
      </c>
      <c r="C56" s="21"/>
      <c r="D56" s="21"/>
      <c r="E56" s="21"/>
      <c r="F56" s="21">
        <v>394.1845821798492</v>
      </c>
      <c r="G56" s="21">
        <v>275.4006842316841</v>
      </c>
      <c r="H56" s="21">
        <v>30.207772239863935</v>
      </c>
      <c r="I56" s="21"/>
      <c r="J56" s="21"/>
      <c r="K56" s="21">
        <v>240.4295854793547</v>
      </c>
      <c r="L56" s="21"/>
      <c r="M56" s="21">
        <v>940.580058829631</v>
      </c>
      <c r="N56" s="22">
        <v>942.3745582910599</v>
      </c>
      <c r="O56" s="9">
        <v>-0.0019042316514604818</v>
      </c>
      <c r="P56" s="21">
        <v>-1.7944994614289271</v>
      </c>
    </row>
    <row r="57" ht="15.75" customHeight="1">
      <c r="B57" s="2" t="s">
        <v>78</v>
      </c>
      <c r="C57" s="21"/>
      <c r="D57" s="21"/>
      <c r="E57" s="21"/>
      <c r="F57" s="21">
        <v>450.40304929062114</v>
      </c>
      <c r="G57" s="21"/>
      <c r="H57" s="21">
        <v>1.2083108895945573</v>
      </c>
      <c r="I57" s="21"/>
      <c r="J57" s="21"/>
      <c r="K57" s="21">
        <v>240.4295854793547</v>
      </c>
      <c r="L57" s="21"/>
      <c r="M57" s="21">
        <v>692.3932260338161</v>
      </c>
      <c r="N57" s="22">
        <v>696.9410500246846</v>
      </c>
      <c r="O57" s="9">
        <v>-0.006525406977688391</v>
      </c>
      <c r="P57" s="21">
        <v>-4.547823990868551</v>
      </c>
    </row>
    <row r="58" ht="15.75" customHeight="1">
      <c r="B58" s="2" t="s">
        <v>79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>
        <v>0.0</v>
      </c>
      <c r="N58" s="22">
        <v>0.0</v>
      </c>
      <c r="O58" s="9">
        <v>0.0</v>
      </c>
      <c r="P58" s="21">
        <v>0.0</v>
      </c>
    </row>
    <row r="59" ht="15.75" customHeight="1">
      <c r="B59" s="2" t="s">
        <v>80</v>
      </c>
      <c r="C59" s="21"/>
      <c r="D59" s="21"/>
      <c r="E59" s="21"/>
      <c r="F59" s="21">
        <v>957.2470589890758</v>
      </c>
      <c r="G59" s="21"/>
      <c r="H59" s="21"/>
      <c r="I59" s="21"/>
      <c r="J59" s="21">
        <v>365.24208975945913</v>
      </c>
      <c r="K59" s="21">
        <v>60.107396369838675</v>
      </c>
      <c r="L59" s="21"/>
      <c r="M59" s="21">
        <v>1382.5965451183736</v>
      </c>
      <c r="N59" s="22">
        <v>1409.9846344085536</v>
      </c>
      <c r="O59" s="9">
        <v>-0.019424388480423754</v>
      </c>
      <c r="P59" s="21">
        <v>-27.388089290180005</v>
      </c>
    </row>
    <row r="60" ht="15.75" customHeight="1">
      <c r="B60" s="2" t="s">
        <v>81</v>
      </c>
      <c r="C60" s="21"/>
      <c r="D60" s="21"/>
      <c r="E60" s="21"/>
      <c r="F60" s="21"/>
      <c r="G60" s="21"/>
      <c r="H60" s="21">
        <v>1.2083108895945573</v>
      </c>
      <c r="I60" s="21"/>
      <c r="J60" s="21">
        <v>43.034902284938475</v>
      </c>
      <c r="K60" s="21"/>
      <c r="L60" s="21"/>
      <c r="M60" s="21">
        <v>44.24321317453303</v>
      </c>
      <c r="N60" s="22">
        <v>45.19191609070325</v>
      </c>
      <c r="O60" s="9">
        <v>-0.02099275707332498</v>
      </c>
      <c r="P60" s="21">
        <v>-0.9487029161702196</v>
      </c>
    </row>
    <row r="61" ht="15.75" customHeight="1">
      <c r="B61" s="2" t="s">
        <v>82</v>
      </c>
      <c r="C61" s="21"/>
      <c r="D61" s="21"/>
      <c r="E61" s="21"/>
      <c r="F61" s="21">
        <v>280.59794730030023</v>
      </c>
      <c r="G61" s="21"/>
      <c r="H61" s="21"/>
      <c r="I61" s="21"/>
      <c r="J61" s="21">
        <v>106.13712693402508</v>
      </c>
      <c r="K61" s="21"/>
      <c r="L61" s="21"/>
      <c r="M61" s="21">
        <v>386.73507423432534</v>
      </c>
      <c r="N61" s="22">
        <v>397.2643156303886</v>
      </c>
      <c r="O61" s="9">
        <v>-0.026504372483985097</v>
      </c>
      <c r="P61" s="21">
        <v>-10.529241396063242</v>
      </c>
    </row>
    <row r="62" ht="15.75" customHeight="1">
      <c r="B62" s="2" t="s">
        <v>83</v>
      </c>
      <c r="C62" s="21"/>
      <c r="D62" s="21"/>
      <c r="E62" s="21"/>
      <c r="F62" s="21">
        <v>56.11958946006004</v>
      </c>
      <c r="G62" s="21"/>
      <c r="H62" s="21"/>
      <c r="I62" s="21"/>
      <c r="J62" s="21">
        <v>70.75808462268337</v>
      </c>
      <c r="K62" s="21"/>
      <c r="L62" s="21"/>
      <c r="M62" s="21">
        <v>126.87767408274341</v>
      </c>
      <c r="N62" s="22">
        <v>130.76706919403784</v>
      </c>
      <c r="O62" s="9">
        <v>-0.029742924845422517</v>
      </c>
      <c r="P62" s="21">
        <v>-3.8893951112944336</v>
      </c>
    </row>
    <row r="63" ht="15.75" customHeight="1">
      <c r="B63" s="2" t="s">
        <v>84</v>
      </c>
      <c r="C63" s="21"/>
      <c r="D63" s="21"/>
      <c r="E63" s="21"/>
      <c r="F63" s="21">
        <v>173.8550437347954</v>
      </c>
      <c r="G63" s="21"/>
      <c r="H63" s="21">
        <v>0.6041554447972787</v>
      </c>
      <c r="I63" s="21"/>
      <c r="J63" s="21">
        <v>40.469737357766306</v>
      </c>
      <c r="K63" s="21"/>
      <c r="L63" s="21"/>
      <c r="M63" s="21">
        <v>214.928936537359</v>
      </c>
      <c r="N63" s="22">
        <v>209.6403413556246</v>
      </c>
      <c r="O63" s="9">
        <v>0.02522699184487138</v>
      </c>
      <c r="P63" s="21">
        <v>5.288595181734394</v>
      </c>
    </row>
    <row r="64" ht="15.75" customHeight="1">
      <c r="B64" s="29" t="s">
        <v>85</v>
      </c>
      <c r="C64" s="21"/>
      <c r="D64" s="21"/>
      <c r="E64" s="21"/>
      <c r="F64" s="21">
        <v>403.56319085185123</v>
      </c>
      <c r="G64" s="21"/>
      <c r="H64" s="21"/>
      <c r="I64" s="21"/>
      <c r="J64" s="21"/>
      <c r="K64" s="21"/>
      <c r="L64" s="21"/>
      <c r="M64" s="21">
        <v>403.56319085185123</v>
      </c>
      <c r="N64" s="22">
        <v>402.22742367866346</v>
      </c>
      <c r="O64" s="9">
        <v>0.0033209251646026763</v>
      </c>
      <c r="P64" s="21">
        <v>1.3357671731877758</v>
      </c>
    </row>
    <row r="65" ht="15.75" customHeight="1">
      <c r="B65" s="2" t="s">
        <v>86</v>
      </c>
      <c r="C65" s="40"/>
      <c r="D65" s="40"/>
      <c r="E65" s="40"/>
      <c r="F65" s="40">
        <v>39707.53785465128</v>
      </c>
      <c r="G65" s="40">
        <v>18109.329481893037</v>
      </c>
      <c r="H65" s="40">
        <v>8476.280491669937</v>
      </c>
      <c r="I65" s="40">
        <v>804.0</v>
      </c>
      <c r="J65" s="40">
        <v>15261.611426579006</v>
      </c>
      <c r="K65" s="40">
        <v>1941.8399815806727</v>
      </c>
      <c r="L65" s="40"/>
      <c r="M65" s="40">
        <v>84300.59923637392</v>
      </c>
      <c r="N65" s="41">
        <v>80981.89205252111</v>
      </c>
      <c r="O65" s="42">
        <v>0.04098085509906889</v>
      </c>
      <c r="P65" s="40">
        <v>3318.7071838528063</v>
      </c>
    </row>
    <row r="66" ht="15.75" customHeight="1">
      <c r="A66" s="20" t="s">
        <v>87</v>
      </c>
      <c r="B66" s="29" t="s">
        <v>88</v>
      </c>
      <c r="C66" s="21"/>
      <c r="D66" s="21"/>
      <c r="E66" s="21">
        <v>417660.0</v>
      </c>
      <c r="F66" s="21">
        <v>498842.1543945963</v>
      </c>
      <c r="G66" s="21">
        <v>85468.859797463</v>
      </c>
      <c r="H66" s="21">
        <v>50087.69056990677</v>
      </c>
      <c r="I66" s="21">
        <v>51848.0</v>
      </c>
      <c r="J66" s="21">
        <v>134304.46936544718</v>
      </c>
      <c r="K66" s="21">
        <v>16182.88043254552</v>
      </c>
      <c r="L66" s="21">
        <v>129252.0</v>
      </c>
      <c r="M66" s="21">
        <v>1383646.1382697436</v>
      </c>
      <c r="N66" s="22">
        <v>1365346.7274163207</v>
      </c>
      <c r="O66" s="9">
        <v>0.013402757326010055</v>
      </c>
      <c r="P66" s="21">
        <v>18299.410853422945</v>
      </c>
    </row>
    <row r="67" ht="15.75" customHeight="1"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2"/>
      <c r="O67" s="9"/>
      <c r="P67" s="21"/>
    </row>
    <row r="68" ht="15.75" customHeight="1">
      <c r="A68" s="20" t="s">
        <v>89</v>
      </c>
      <c r="B68" s="2" t="s">
        <v>90</v>
      </c>
      <c r="C68" s="21"/>
      <c r="D68" s="21"/>
      <c r="E68" s="21"/>
      <c r="F68" s="21">
        <v>73135.17589346778</v>
      </c>
      <c r="G68" s="21">
        <v>13234.357382837728</v>
      </c>
      <c r="H68" s="21">
        <v>12324.595552237244</v>
      </c>
      <c r="I68" s="21"/>
      <c r="J68" s="21">
        <v>39839.83915862401</v>
      </c>
      <c r="K68" s="21">
        <v>3738.2681277520733</v>
      </c>
      <c r="L68" s="21"/>
      <c r="M68" s="21">
        <v>142272.2361149188</v>
      </c>
      <c r="N68" s="43" t="s">
        <v>91</v>
      </c>
      <c r="O68" s="9"/>
      <c r="P68" s="21"/>
    </row>
    <row r="69" ht="15.75" customHeight="1">
      <c r="B69" s="2" t="s">
        <v>92</v>
      </c>
      <c r="C69" s="23"/>
      <c r="D69" s="23"/>
      <c r="E69" s="23"/>
      <c r="F69" s="23">
        <v>198478.0</v>
      </c>
      <c r="G69" s="23">
        <v>39262.0</v>
      </c>
      <c r="H69" s="23">
        <v>18594.0</v>
      </c>
      <c r="I69" s="23"/>
      <c r="J69" s="23">
        <v>22488.0</v>
      </c>
      <c r="K69" s="23">
        <v>3206.0</v>
      </c>
      <c r="L69" s="23"/>
      <c r="M69" s="24">
        <v>282028.0</v>
      </c>
      <c r="N69" s="28"/>
      <c r="O69" s="26"/>
      <c r="P69" s="23"/>
    </row>
    <row r="70" ht="15.75" customHeight="1">
      <c r="B70" s="2" t="s">
        <v>93</v>
      </c>
      <c r="M70" s="27"/>
      <c r="N70" s="28"/>
    </row>
    <row r="71" ht="15.75" customHeight="1">
      <c r="B71" s="2" t="s">
        <v>94</v>
      </c>
      <c r="M71" s="27"/>
      <c r="N71" s="28"/>
    </row>
    <row r="72" ht="15.75" customHeight="1">
      <c r="B72" s="2" t="s">
        <v>95</v>
      </c>
      <c r="C72" s="21"/>
      <c r="D72" s="21"/>
      <c r="E72" s="21"/>
      <c r="F72" s="21">
        <v>81775.32655937852</v>
      </c>
      <c r="G72" s="21">
        <v>36522.517931822884</v>
      </c>
      <c r="H72" s="21">
        <v>8463.619423703985</v>
      </c>
      <c r="I72" s="21"/>
      <c r="J72" s="21">
        <v>25975.399536001994</v>
      </c>
      <c r="K72" s="21">
        <v>1526.549738764821</v>
      </c>
      <c r="L72" s="21"/>
      <c r="M72" s="21">
        <v>154263.4131896722</v>
      </c>
      <c r="N72" s="28"/>
      <c r="O72" s="9"/>
      <c r="P72" s="21"/>
    </row>
    <row r="73" ht="15.75" customHeight="1">
      <c r="B73" s="2" t="s">
        <v>96</v>
      </c>
      <c r="C73" s="21"/>
      <c r="D73" s="21"/>
      <c r="E73" s="21"/>
      <c r="F73" s="21">
        <v>330268.80632090574</v>
      </c>
      <c r="G73" s="21">
        <v>32649.022367160174</v>
      </c>
      <c r="H73" s="21">
        <v>56742.65258008473</v>
      </c>
      <c r="I73" s="21"/>
      <c r="J73" s="21">
        <v>161871.99125707502</v>
      </c>
      <c r="K73" s="21">
        <v>16842.68511603972</v>
      </c>
      <c r="L73" s="21"/>
      <c r="M73" s="21">
        <v>598375.1576412654</v>
      </c>
      <c r="N73" s="28"/>
      <c r="O73" s="9"/>
      <c r="P73" s="21"/>
    </row>
    <row r="74" ht="15.75" customHeight="1">
      <c r="B74" s="2" t="s">
        <v>97</v>
      </c>
      <c r="C74" s="21"/>
      <c r="D74" s="21"/>
      <c r="E74" s="21"/>
      <c r="F74" s="21">
        <v>15451.365703062262</v>
      </c>
      <c r="G74" s="21">
        <v>368.49119199071544</v>
      </c>
      <c r="H74" s="21">
        <v>1432.9082371174172</v>
      </c>
      <c r="I74" s="21"/>
      <c r="J74" s="21">
        <v>4340.328999407535</v>
      </c>
      <c r="K74" s="21">
        <v>91.99996848502649</v>
      </c>
      <c r="L74" s="21"/>
      <c r="M74" s="21">
        <v>21685.094100062957</v>
      </c>
      <c r="N74" s="28"/>
      <c r="O74" s="9"/>
      <c r="P74" s="21"/>
    </row>
    <row r="75" ht="15.75" customHeight="1">
      <c r="B75" s="2" t="s">
        <v>98</v>
      </c>
      <c r="C75" s="21"/>
      <c r="D75" s="21"/>
      <c r="E75" s="21"/>
      <c r="F75" s="21">
        <v>153.855912520932</v>
      </c>
      <c r="G75" s="21">
        <v>3911.8763353125564</v>
      </c>
      <c r="H75" s="21">
        <v>1522.284927226096</v>
      </c>
      <c r="I75" s="21"/>
      <c r="J75" s="21">
        <v>266.7140887134877</v>
      </c>
      <c r="K75" s="21">
        <v>1113.8733454225544</v>
      </c>
      <c r="L75" s="21"/>
      <c r="M75" s="21">
        <v>6968.604609195627</v>
      </c>
      <c r="N75" s="28"/>
      <c r="O75" s="9"/>
      <c r="P75" s="21"/>
    </row>
    <row r="76" ht="15.75" customHeight="1">
      <c r="B76" s="2" t="s">
        <v>99</v>
      </c>
      <c r="C76" s="21"/>
      <c r="D76" s="21"/>
      <c r="E76" s="21"/>
      <c r="F76" s="21">
        <v>14449.21257454729</v>
      </c>
      <c r="G76" s="21">
        <v>1234.3906493972947</v>
      </c>
      <c r="H76" s="21">
        <v>2327.769014283515</v>
      </c>
      <c r="I76" s="21"/>
      <c r="J76" s="21">
        <v>8049.718107928465</v>
      </c>
      <c r="K76" s="21">
        <v>386.4540938727191</v>
      </c>
      <c r="L76" s="21"/>
      <c r="M76" s="21">
        <v>26447.544440029284</v>
      </c>
      <c r="N76" s="28"/>
      <c r="O76" s="9"/>
      <c r="P76" s="21"/>
    </row>
    <row r="77" ht="15.75" customHeight="1">
      <c r="B77" s="2" t="s">
        <v>100</v>
      </c>
      <c r="C77" s="21"/>
      <c r="D77" s="21"/>
      <c r="E77" s="21"/>
      <c r="F77" s="21">
        <v>23244.38544601086</v>
      </c>
      <c r="G77" s="21">
        <v>7301.343896383768</v>
      </c>
      <c r="H77" s="21">
        <v>1217.8845071417575</v>
      </c>
      <c r="I77" s="21"/>
      <c r="J77" s="21">
        <v>2909.536665516312</v>
      </c>
      <c r="K77" s="21">
        <v>308.6360625818128</v>
      </c>
      <c r="L77" s="21"/>
      <c r="M77" s="21">
        <v>34981.786577634506</v>
      </c>
      <c r="N77" s="28"/>
      <c r="O77" s="9"/>
      <c r="P77" s="21"/>
    </row>
    <row r="78" ht="15.75" customHeight="1">
      <c r="B78" s="2" t="s">
        <v>101</v>
      </c>
      <c r="C78" s="21"/>
      <c r="D78" s="21"/>
      <c r="E78" s="21"/>
      <c r="F78" s="21">
        <v>104285.62119021089</v>
      </c>
      <c r="G78" s="21">
        <v>7511.343896383768</v>
      </c>
      <c r="H78" s="21">
        <v>1109.8845071417575</v>
      </c>
      <c r="I78" s="21"/>
      <c r="J78" s="21">
        <v>4987.777140885107</v>
      </c>
      <c r="K78" s="21">
        <v>206.63606258181278</v>
      </c>
      <c r="L78" s="21"/>
      <c r="M78" s="21">
        <v>118101.26279720335</v>
      </c>
      <c r="N78" s="28"/>
      <c r="O78" s="9"/>
      <c r="P78" s="21"/>
    </row>
    <row r="79" ht="15.75" customHeight="1">
      <c r="B79" s="2" t="s">
        <v>102</v>
      </c>
      <c r="C79" s="21"/>
      <c r="D79" s="21"/>
      <c r="E79" s="21"/>
      <c r="F79" s="21">
        <v>39107.10794632908</v>
      </c>
      <c r="G79" s="21">
        <v>2468.7812987945895</v>
      </c>
      <c r="H79" s="21">
        <v>17458.267607126363</v>
      </c>
      <c r="I79" s="21"/>
      <c r="J79" s="21">
        <v>12898.945883788983</v>
      </c>
      <c r="K79" s="21">
        <v>257.6360625818128</v>
      </c>
      <c r="L79" s="21"/>
      <c r="M79" s="21">
        <v>72190.73879862083</v>
      </c>
      <c r="N79" s="28"/>
      <c r="O79" s="9"/>
      <c r="P79" s="21"/>
    </row>
    <row r="80" ht="15.75" customHeight="1">
      <c r="B80" s="2" t="s">
        <v>103</v>
      </c>
      <c r="C80" s="21"/>
      <c r="D80" s="21"/>
      <c r="E80" s="21"/>
      <c r="F80" s="21">
        <v>14731.514001398506</v>
      </c>
      <c r="G80" s="21">
        <v>4411.4524609459095</v>
      </c>
      <c r="H80" s="21">
        <v>948.0458117105568</v>
      </c>
      <c r="I80" s="21"/>
      <c r="J80" s="21">
        <v>9024.94315634136</v>
      </c>
      <c r="K80" s="21">
        <v>747.6536255504144</v>
      </c>
      <c r="L80" s="21"/>
      <c r="M80" s="21">
        <v>29863.609055946745</v>
      </c>
      <c r="N80" s="28"/>
      <c r="O80" s="9"/>
      <c r="P80" s="21"/>
    </row>
    <row r="81" ht="15.75" customHeight="1">
      <c r="B81" s="2" t="s">
        <v>104</v>
      </c>
      <c r="C81" s="21"/>
      <c r="D81" s="21"/>
      <c r="E81" s="21"/>
      <c r="F81" s="21">
        <v>1538.5591252093202</v>
      </c>
      <c r="G81" s="21">
        <v>3911.8763353125564</v>
      </c>
      <c r="H81" s="21">
        <v>3044.569854452192</v>
      </c>
      <c r="I81" s="21"/>
      <c r="J81" s="21">
        <v>226.7069754064645</v>
      </c>
      <c r="K81" s="21">
        <v>2227.746690845109</v>
      </c>
      <c r="L81" s="21"/>
      <c r="M81" s="21">
        <v>10949.458981225642</v>
      </c>
      <c r="N81" s="28"/>
      <c r="O81" s="9"/>
      <c r="P81" s="21"/>
    </row>
    <row r="82" ht="15.75" customHeight="1">
      <c r="B82" s="2" t="s">
        <v>105</v>
      </c>
      <c r="C82" s="21"/>
      <c r="D82" s="21"/>
      <c r="E82" s="21"/>
      <c r="F82" s="21">
        <v>62766.62500288011</v>
      </c>
      <c r="G82" s="21">
        <v>13917.434479774809</v>
      </c>
      <c r="H82" s="21">
        <v>17676.495065190476</v>
      </c>
      <c r="I82" s="21"/>
      <c r="J82" s="21">
        <v>55875.99255385525</v>
      </c>
      <c r="K82" s="21">
        <v>3056.0249847609552</v>
      </c>
      <c r="L82" s="21"/>
      <c r="M82" s="21">
        <v>153292.57208646162</v>
      </c>
      <c r="N82" s="28"/>
      <c r="O82" s="9"/>
      <c r="P82" s="21"/>
    </row>
    <row r="83" ht="15.75" customHeight="1">
      <c r="B83" s="2" t="s">
        <v>106</v>
      </c>
      <c r="C83" s="21"/>
      <c r="D83" s="21"/>
      <c r="E83" s="21"/>
      <c r="F83" s="21">
        <v>124738.73576521743</v>
      </c>
      <c r="G83" s="21">
        <v>37113.15861273283</v>
      </c>
      <c r="H83" s="21">
        <v>23305.106881381882</v>
      </c>
      <c r="I83" s="21"/>
      <c r="J83" s="21">
        <v>41276.875577276776</v>
      </c>
      <c r="K83" s="21">
        <v>573.0046846426793</v>
      </c>
      <c r="L83" s="21"/>
      <c r="M83" s="21">
        <v>227006.8815212516</v>
      </c>
      <c r="N83" s="28"/>
      <c r="O83" s="9"/>
      <c r="P83" s="21"/>
    </row>
    <row r="84" ht="15.75" customHeight="1">
      <c r="B84" s="2" t="s">
        <v>107</v>
      </c>
      <c r="C84" s="21"/>
      <c r="D84" s="21"/>
      <c r="E84" s="21"/>
      <c r="F84" s="21">
        <v>16697.44358234148</v>
      </c>
      <c r="G84" s="21">
        <v>2579.438343935008</v>
      </c>
      <c r="H84" s="21">
        <v>2706.6044478884546</v>
      </c>
      <c r="I84" s="21"/>
      <c r="J84" s="21">
        <v>7931.601219885061</v>
      </c>
      <c r="K84" s="21">
        <v>597.9997951526722</v>
      </c>
      <c r="L84" s="21"/>
      <c r="M84" s="21">
        <v>30513.087389202676</v>
      </c>
      <c r="N84" s="28"/>
      <c r="O84" s="9"/>
      <c r="P84" s="21"/>
    </row>
    <row r="85" ht="15.75" customHeight="1">
      <c r="B85" s="2" t="s">
        <v>108</v>
      </c>
      <c r="C85" s="21"/>
      <c r="D85" s="21"/>
      <c r="E85" s="21"/>
      <c r="F85" s="21">
        <v>52335.27092972701</v>
      </c>
      <c r="G85" s="21">
        <v>4790.385495879301</v>
      </c>
      <c r="H85" s="21">
        <v>3980.300658659492</v>
      </c>
      <c r="I85" s="21"/>
      <c r="J85" s="21">
        <v>16556.254973546485</v>
      </c>
      <c r="K85" s="21">
        <v>137.99995272753972</v>
      </c>
      <c r="L85" s="21"/>
      <c r="M85" s="21">
        <v>77800.21201053982</v>
      </c>
      <c r="N85" s="28"/>
      <c r="O85" s="9"/>
      <c r="P85" s="21"/>
    </row>
    <row r="86" ht="15.75" customHeight="1">
      <c r="B86" s="2" t="s">
        <v>109</v>
      </c>
      <c r="C86" s="21"/>
      <c r="D86" s="21"/>
      <c r="E86" s="21"/>
      <c r="F86" s="21">
        <v>28898.42514909458</v>
      </c>
      <c r="G86" s="21">
        <v>56781.96987227556</v>
      </c>
      <c r="H86" s="21">
        <v>1163.8845071417575</v>
      </c>
      <c r="I86" s="21"/>
      <c r="J86" s="21">
        <v>26753.882386247613</v>
      </c>
      <c r="K86" s="21">
        <v>1288.1803129090638</v>
      </c>
      <c r="L86" s="21"/>
      <c r="M86" s="21">
        <v>114886.34222766857</v>
      </c>
      <c r="N86" s="28"/>
      <c r="O86" s="9"/>
      <c r="P86" s="21"/>
    </row>
    <row r="87" ht="15.75" customHeight="1">
      <c r="B87" s="2" t="s">
        <v>110</v>
      </c>
      <c r="C87" s="21"/>
      <c r="D87" s="21"/>
      <c r="E87" s="21"/>
      <c r="F87" s="21">
        <v>47673.317826505234</v>
      </c>
      <c r="G87" s="21">
        <v>12111.8621813884</v>
      </c>
      <c r="H87" s="21">
        <v>2808.06216056987</v>
      </c>
      <c r="I87" s="21"/>
      <c r="J87" s="21">
        <v>18203.3393963723</v>
      </c>
      <c r="K87" s="21">
        <v>3065.602401401964</v>
      </c>
      <c r="L87" s="21"/>
      <c r="M87" s="21">
        <v>83862.18396623776</v>
      </c>
      <c r="N87" s="28"/>
      <c r="O87" s="9"/>
      <c r="P87" s="21"/>
    </row>
    <row r="88" ht="15.75" customHeight="1">
      <c r="B88" s="2" t="s">
        <v>111</v>
      </c>
      <c r="C88" s="21"/>
      <c r="D88" s="21"/>
      <c r="E88" s="21"/>
      <c r="F88" s="21">
        <v>59212.706458596695</v>
      </c>
      <c r="G88" s="21">
        <v>6054.612741231827</v>
      </c>
      <c r="H88" s="21">
        <v>5430.002971684752</v>
      </c>
      <c r="I88" s="21"/>
      <c r="J88" s="21">
        <v>21269.15753544286</v>
      </c>
      <c r="K88" s="21">
        <v>1394.1480744401256</v>
      </c>
      <c r="L88" s="21"/>
      <c r="M88" s="21">
        <v>93360.62778139625</v>
      </c>
      <c r="N88" s="28"/>
      <c r="O88" s="9"/>
      <c r="P88" s="21"/>
    </row>
    <row r="89" ht="15.75" customHeight="1">
      <c r="B89" s="2" t="s">
        <v>112</v>
      </c>
      <c r="C89" s="23"/>
      <c r="D89" s="23"/>
      <c r="E89" s="23"/>
      <c r="F89" s="23">
        <v>34502.0</v>
      </c>
      <c r="G89" s="23">
        <v>39119.0</v>
      </c>
      <c r="H89" s="23">
        <v>4567.0</v>
      </c>
      <c r="I89" s="23"/>
      <c r="J89" s="23">
        <v>18514.0</v>
      </c>
      <c r="K89" s="23">
        <v>3342.0</v>
      </c>
      <c r="L89" s="23"/>
      <c r="M89" s="24">
        <v>100044.0</v>
      </c>
      <c r="N89" s="28"/>
      <c r="O89" s="26"/>
      <c r="P89" s="23"/>
    </row>
    <row r="90" ht="15.75" customHeight="1">
      <c r="B90" s="29" t="s">
        <v>113</v>
      </c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5"/>
      <c r="N90" s="36"/>
      <c r="O90" s="34"/>
      <c r="P90" s="34"/>
    </row>
    <row r="91" ht="15.75" customHeight="1">
      <c r="B91" s="2" t="s">
        <v>114</v>
      </c>
      <c r="C91" s="21"/>
      <c r="D91" s="21"/>
      <c r="E91" s="21"/>
      <c r="F91" s="21">
        <v>1323444.063487223</v>
      </c>
      <c r="G91" s="21">
        <v>325254.78560339485</v>
      </c>
      <c r="H91" s="21">
        <v>186824.1088969824</v>
      </c>
      <c r="I91" s="21"/>
      <c r="J91" s="21">
        <v>499261.2810099196</v>
      </c>
      <c r="K91" s="21">
        <v>44108.473588186665</v>
      </c>
      <c r="L91" s="21"/>
      <c r="M91" s="21">
        <v>2378892.7125857063</v>
      </c>
      <c r="N91" s="22">
        <v>2324866.0134065514</v>
      </c>
      <c r="O91" s="9">
        <v>0.02323862918017833</v>
      </c>
      <c r="P91" s="21">
        <v>54026.699179154355</v>
      </c>
      <c r="R91" s="21"/>
    </row>
    <row r="92" ht="15.75" customHeight="1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2"/>
      <c r="O92" s="9"/>
      <c r="P92" s="21"/>
    </row>
    <row r="93" ht="15.75" customHeight="1">
      <c r="A93" s="20" t="s">
        <v>115</v>
      </c>
      <c r="B93" s="2" t="s">
        <v>116</v>
      </c>
      <c r="C93" s="21"/>
      <c r="D93" s="21"/>
      <c r="E93" s="21"/>
      <c r="F93" s="21"/>
      <c r="G93" s="21">
        <v>242023.0</v>
      </c>
      <c r="H93" s="21">
        <v>52310.964989014516</v>
      </c>
      <c r="I93" s="21"/>
      <c r="J93" s="21">
        <v>68830.84926953499</v>
      </c>
      <c r="K93" s="21">
        <v>962687.0</v>
      </c>
      <c r="L93" s="21"/>
      <c r="M93" s="21">
        <v>1325851.8142585494</v>
      </c>
      <c r="N93" s="22">
        <v>1307092.0</v>
      </c>
      <c r="O93" s="9">
        <v>0.014352328878571182</v>
      </c>
      <c r="P93" s="21">
        <v>18759.814258549362</v>
      </c>
    </row>
    <row r="94" ht="15.75" customHeight="1">
      <c r="B94" s="29" t="s">
        <v>117</v>
      </c>
      <c r="C94" s="30"/>
      <c r="D94" s="30"/>
      <c r="E94" s="30"/>
      <c r="F94" s="30"/>
      <c r="G94" s="30">
        <v>765115.0</v>
      </c>
      <c r="H94" s="30">
        <v>358854.0</v>
      </c>
      <c r="I94" s="30"/>
      <c r="J94" s="30">
        <v>2395.9904933085354</v>
      </c>
      <c r="K94" s="30"/>
      <c r="L94" s="30">
        <v>104275.0</v>
      </c>
      <c r="M94" s="30">
        <v>1230639.9904933085</v>
      </c>
      <c r="N94" s="31">
        <v>1229289.8802</v>
      </c>
      <c r="O94" s="32">
        <v>0.0010982847211667022</v>
      </c>
      <c r="P94" s="30">
        <v>1350.1102933085058</v>
      </c>
    </row>
    <row r="95" ht="15.75" customHeight="1">
      <c r="B95" s="2" t="s">
        <v>118</v>
      </c>
      <c r="G95" s="7">
        <v>1007138.0</v>
      </c>
      <c r="H95" s="7">
        <v>411164.9649890145</v>
      </c>
      <c r="I95" s="7"/>
      <c r="J95" s="7">
        <v>71226.83976284352</v>
      </c>
      <c r="K95" s="7">
        <v>962687.0</v>
      </c>
      <c r="L95" s="7">
        <v>104275.0</v>
      </c>
      <c r="M95" s="7">
        <v>2556491.804751858</v>
      </c>
      <c r="N95" s="7">
        <v>2536381.8802</v>
      </c>
      <c r="O95" s="9">
        <v>0.007928587058929936</v>
      </c>
      <c r="P95" s="21">
        <v>20109.9245518581</v>
      </c>
    </row>
    <row r="96" ht="15.75" customHeight="1"/>
    <row r="97" ht="15.75" customHeight="1">
      <c r="M97" s="44">
        <f>sum(M95,M91,M66,M39,M23)</f>
        <v>8364754.171</v>
      </c>
    </row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4"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C11:C12"/>
    <mergeCell ref="D11:D12"/>
    <mergeCell ref="E11:E12"/>
    <mergeCell ref="F11:F12"/>
    <mergeCell ref="G11:G12"/>
    <mergeCell ref="H11:H12"/>
    <mergeCell ref="I11:I12"/>
    <mergeCell ref="J11:J12"/>
    <mergeCell ref="N11:N12"/>
    <mergeCell ref="O11:O12"/>
    <mergeCell ref="P11:P12"/>
    <mergeCell ref="F17:F20"/>
    <mergeCell ref="G17:G20"/>
    <mergeCell ref="D17:D20"/>
    <mergeCell ref="E17:E20"/>
    <mergeCell ref="D26:D27"/>
    <mergeCell ref="E26:E27"/>
    <mergeCell ref="F26:F27"/>
    <mergeCell ref="G26:G27"/>
    <mergeCell ref="H26:H27"/>
    <mergeCell ref="L45:L46"/>
    <mergeCell ref="M45:M46"/>
    <mergeCell ref="N68:N90"/>
    <mergeCell ref="L69:L71"/>
    <mergeCell ref="M69:M71"/>
    <mergeCell ref="L89:L90"/>
    <mergeCell ref="M89:M90"/>
    <mergeCell ref="E45:E46"/>
    <mergeCell ref="F45:F46"/>
    <mergeCell ref="G45:G46"/>
    <mergeCell ref="H45:H46"/>
    <mergeCell ref="I45:I46"/>
    <mergeCell ref="J45:J46"/>
    <mergeCell ref="K45:K46"/>
    <mergeCell ref="H69:H71"/>
    <mergeCell ref="I69:I71"/>
    <mergeCell ref="J69:J71"/>
    <mergeCell ref="K69:K71"/>
    <mergeCell ref="O69:O71"/>
    <mergeCell ref="P69:P71"/>
    <mergeCell ref="C89:C90"/>
    <mergeCell ref="D89:D90"/>
    <mergeCell ref="A93:A95"/>
    <mergeCell ref="E89:E90"/>
    <mergeCell ref="F89:F90"/>
    <mergeCell ref="H89:H90"/>
    <mergeCell ref="I89:I90"/>
    <mergeCell ref="J89:J90"/>
    <mergeCell ref="K89:K90"/>
    <mergeCell ref="O89:O90"/>
    <mergeCell ref="P89:P90"/>
    <mergeCell ref="A49:A65"/>
    <mergeCell ref="A68:A91"/>
    <mergeCell ref="C69:C71"/>
    <mergeCell ref="D69:D71"/>
    <mergeCell ref="E69:E71"/>
    <mergeCell ref="F69:F71"/>
    <mergeCell ref="G69:G71"/>
    <mergeCell ref="G89:G90"/>
    <mergeCell ref="K11:K12"/>
    <mergeCell ref="L11:L12"/>
    <mergeCell ref="H17:H20"/>
    <mergeCell ref="I17:I20"/>
    <mergeCell ref="J17:J20"/>
    <mergeCell ref="K17:K20"/>
    <mergeCell ref="L17:L20"/>
    <mergeCell ref="M17:M20"/>
    <mergeCell ref="N17:N20"/>
    <mergeCell ref="O17:O20"/>
    <mergeCell ref="P17:P20"/>
    <mergeCell ref="N45:N46"/>
    <mergeCell ref="O45:O46"/>
    <mergeCell ref="P45:P46"/>
    <mergeCell ref="C6:M6"/>
    <mergeCell ref="A8:A23"/>
    <mergeCell ref="D9:D10"/>
    <mergeCell ref="E9:E10"/>
    <mergeCell ref="F9:F10"/>
    <mergeCell ref="G9:G10"/>
    <mergeCell ref="M11:M12"/>
    <mergeCell ref="I26:I27"/>
    <mergeCell ref="J26:J27"/>
    <mergeCell ref="K26:K27"/>
    <mergeCell ref="L26:L27"/>
    <mergeCell ref="M26:M27"/>
    <mergeCell ref="N26:N27"/>
    <mergeCell ref="O26:O27"/>
    <mergeCell ref="P26:P27"/>
    <mergeCell ref="C9:C10"/>
    <mergeCell ref="C17:C20"/>
    <mergeCell ref="A25:A39"/>
    <mergeCell ref="C26:C27"/>
    <mergeCell ref="A41:A47"/>
    <mergeCell ref="C45:C46"/>
    <mergeCell ref="D45:D46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43"/>
    <col customWidth="1" min="2" max="2" width="15.0"/>
    <col customWidth="1" min="3" max="4" width="8.86"/>
    <col customWidth="1" min="5" max="6" width="11.14"/>
    <col customWidth="1" min="7" max="7" width="12.86"/>
    <col customWidth="1" min="8" max="8" width="11.29"/>
    <col customWidth="1" min="9" max="9" width="10.14"/>
    <col customWidth="1" min="10" max="10" width="11.14"/>
    <col customWidth="1" min="11" max="11" width="11.29"/>
    <col customWidth="1" min="12" max="12" width="11.14"/>
    <col customWidth="1" min="13" max="14" width="12.71"/>
    <col customWidth="1" min="15" max="15" width="16.43"/>
    <col customWidth="1" min="16" max="16" width="10.14"/>
    <col customWidth="1" min="17" max="26" width="8.86"/>
  </cols>
  <sheetData>
    <row r="1">
      <c r="A1" s="15" t="s">
        <v>18</v>
      </c>
    </row>
    <row r="2">
      <c r="A2" s="16" t="s">
        <v>119</v>
      </c>
    </row>
    <row r="3">
      <c r="A3" s="17" t="s">
        <v>20</v>
      </c>
    </row>
    <row r="6">
      <c r="C6" s="18" t="s">
        <v>120</v>
      </c>
      <c r="N6" s="19" t="s">
        <v>21</v>
      </c>
    </row>
    <row r="7"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23</v>
      </c>
      <c r="I7" s="2" t="s">
        <v>24</v>
      </c>
      <c r="J7" s="2" t="s">
        <v>14</v>
      </c>
      <c r="K7" s="2" t="s">
        <v>15</v>
      </c>
      <c r="L7" s="2" t="s">
        <v>16</v>
      </c>
      <c r="M7" s="2" t="s">
        <v>121</v>
      </c>
      <c r="N7" s="19" t="s">
        <v>25</v>
      </c>
      <c r="O7" s="2" t="s">
        <v>122</v>
      </c>
      <c r="P7" s="2" t="s">
        <v>28</v>
      </c>
    </row>
    <row r="8">
      <c r="A8" s="20" t="s">
        <v>29</v>
      </c>
      <c r="B8" s="2" t="s">
        <v>30</v>
      </c>
      <c r="C8" s="21"/>
      <c r="D8" s="21">
        <v>42312.88502063993</v>
      </c>
      <c r="E8" s="21"/>
      <c r="F8" s="21"/>
      <c r="G8" s="21">
        <v>9634.987710046775</v>
      </c>
      <c r="H8" s="21">
        <v>978.104060392249</v>
      </c>
      <c r="I8" s="21"/>
      <c r="J8" s="21">
        <v>7490.207559028203</v>
      </c>
      <c r="K8" s="21">
        <v>21.55477496851771</v>
      </c>
      <c r="L8" s="21"/>
      <c r="M8" s="21">
        <v>60437.739125075685</v>
      </c>
      <c r="N8" s="22">
        <v>75443.00436521301</v>
      </c>
      <c r="O8" s="9">
        <v>-0.19889538289724182</v>
      </c>
      <c r="P8" s="21">
        <v>-15005.265240137327</v>
      </c>
    </row>
    <row r="9">
      <c r="B9" s="2" t="s">
        <v>31</v>
      </c>
      <c r="C9" s="23"/>
      <c r="D9" s="23">
        <v>218315.1771998083</v>
      </c>
      <c r="E9" s="23"/>
      <c r="F9" s="23">
        <v>17839.247183250416</v>
      </c>
      <c r="G9" s="23">
        <v>137497.02860602265</v>
      </c>
      <c r="H9" s="23">
        <v>56605.18554320419</v>
      </c>
      <c r="I9" s="23"/>
      <c r="J9" s="23">
        <v>63762.08899212607</v>
      </c>
      <c r="K9" s="23">
        <v>1191.2470783852305</v>
      </c>
      <c r="L9" s="23"/>
      <c r="M9" s="24">
        <v>495209.97460279684</v>
      </c>
      <c r="N9" s="25">
        <v>615528.0</v>
      </c>
      <c r="O9" s="26">
        <v>-0.195</v>
      </c>
      <c r="P9" s="23">
        <v>-120318.0</v>
      </c>
    </row>
    <row r="10">
      <c r="B10" s="2" t="s">
        <v>32</v>
      </c>
      <c r="M10" s="27"/>
      <c r="N10" s="28"/>
    </row>
    <row r="11">
      <c r="B11" s="2" t="s">
        <v>33</v>
      </c>
      <c r="C11" s="23"/>
      <c r="D11" s="23">
        <v>107924.58472445786</v>
      </c>
      <c r="E11" s="23"/>
      <c r="F11" s="23"/>
      <c r="G11" s="23">
        <v>40988.28388868702</v>
      </c>
      <c r="H11" s="23">
        <v>28127.328692594438</v>
      </c>
      <c r="I11" s="23"/>
      <c r="J11" s="23">
        <v>32776.62232195568</v>
      </c>
      <c r="K11" s="23">
        <v>153.08881689290482</v>
      </c>
      <c r="L11" s="23"/>
      <c r="M11" s="24">
        <v>209970.0</v>
      </c>
      <c r="N11" s="25">
        <v>275924.0</v>
      </c>
      <c r="O11" s="26">
        <v>-0.239</v>
      </c>
      <c r="P11" s="23">
        <v>-65954.0</v>
      </c>
    </row>
    <row r="12">
      <c r="B12" s="2" t="s">
        <v>34</v>
      </c>
      <c r="M12" s="27"/>
      <c r="N12" s="28"/>
    </row>
    <row r="13">
      <c r="B13" s="2" t="s">
        <v>35</v>
      </c>
      <c r="C13" s="21"/>
      <c r="D13" s="21"/>
      <c r="E13" s="21"/>
      <c r="F13" s="21"/>
      <c r="G13" s="21">
        <v>2781.166405406863</v>
      </c>
      <c r="H13" s="21">
        <v>6839.133909039224</v>
      </c>
      <c r="I13" s="21"/>
      <c r="J13" s="21">
        <v>4809.9597533175565</v>
      </c>
      <c r="K13" s="21">
        <v>95.55316710687036</v>
      </c>
      <c r="L13" s="21"/>
      <c r="M13" s="21">
        <v>14525.813234870515</v>
      </c>
      <c r="N13" s="22">
        <v>15546.155326735494</v>
      </c>
      <c r="O13" s="9">
        <v>-0.06563308229078646</v>
      </c>
      <c r="P13" s="21">
        <v>-1020.342091864979</v>
      </c>
    </row>
    <row r="14">
      <c r="B14" s="45" t="s">
        <v>36</v>
      </c>
      <c r="C14" s="46">
        <v>15589.455981864616</v>
      </c>
      <c r="D14" s="46"/>
      <c r="E14" s="46"/>
      <c r="F14" s="46"/>
      <c r="G14" s="46">
        <v>9004.989977339137</v>
      </c>
      <c r="H14" s="46">
        <v>6158.386615802976</v>
      </c>
      <c r="I14" s="46"/>
      <c r="J14" s="46">
        <v>2656.082598901801</v>
      </c>
      <c r="K14" s="46">
        <v>96.97887679097339</v>
      </c>
      <c r="L14" s="46"/>
      <c r="M14" s="46">
        <v>33505.8940506995</v>
      </c>
      <c r="N14" s="47">
        <v>34866.30695554011</v>
      </c>
      <c r="O14" s="48">
        <v>-0.03901798107196571</v>
      </c>
      <c r="P14" s="46">
        <v>-1360.4129048406103</v>
      </c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>
      <c r="B15" s="45" t="s">
        <v>37</v>
      </c>
      <c r="C15" s="46">
        <v>2559.380846074725</v>
      </c>
      <c r="D15" s="46"/>
      <c r="E15" s="46"/>
      <c r="F15" s="46"/>
      <c r="G15" s="46">
        <v>2565.9386214287733</v>
      </c>
      <c r="H15" s="46">
        <v>5185.730283697731</v>
      </c>
      <c r="I15" s="46"/>
      <c r="J15" s="46">
        <v>9080.299803535501</v>
      </c>
      <c r="K15" s="46">
        <v>64.0201582910418</v>
      </c>
      <c r="L15" s="46"/>
      <c r="M15" s="46">
        <v>19455.369713027772</v>
      </c>
      <c r="N15" s="47">
        <v>20694.283582583674</v>
      </c>
      <c r="O15" s="48">
        <v>-0.05986744429261481</v>
      </c>
      <c r="P15" s="46">
        <v>-1238.9138695559013</v>
      </c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>
      <c r="B16" s="45" t="s">
        <v>38</v>
      </c>
      <c r="C16" s="46">
        <v>17860.325758708957</v>
      </c>
      <c r="D16" s="46"/>
      <c r="E16" s="46"/>
      <c r="F16" s="46"/>
      <c r="G16" s="46">
        <v>4175.983664235226</v>
      </c>
      <c r="H16" s="46">
        <v>975.2905705290945</v>
      </c>
      <c r="I16" s="46"/>
      <c r="J16" s="46">
        <v>9391.052318973969</v>
      </c>
      <c r="K16" s="46">
        <v>38.90374523696792</v>
      </c>
      <c r="L16" s="46"/>
      <c r="M16" s="46">
        <v>32441.556057684214</v>
      </c>
      <c r="N16" s="47">
        <v>33426.268377896915</v>
      </c>
      <c r="O16" s="48">
        <v>-0.02945923574477851</v>
      </c>
      <c r="P16" s="46">
        <v>-984.7123202127004</v>
      </c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>
      <c r="B17" s="45" t="s">
        <v>39</v>
      </c>
      <c r="C17" s="49"/>
      <c r="D17" s="49"/>
      <c r="E17" s="49"/>
      <c r="F17" s="49"/>
      <c r="G17" s="49">
        <v>1008.5636694918451</v>
      </c>
      <c r="H17" s="49">
        <v>1570.4683019637748</v>
      </c>
      <c r="I17" s="49"/>
      <c r="J17" s="49">
        <v>14972.223098160102</v>
      </c>
      <c r="K17" s="49">
        <v>29.366543977999655</v>
      </c>
      <c r="L17" s="49"/>
      <c r="M17" s="50">
        <v>17580.62161359372</v>
      </c>
      <c r="N17" s="51">
        <v>18928.0</v>
      </c>
      <c r="O17" s="52">
        <v>-0.071</v>
      </c>
      <c r="P17" s="49">
        <v>-1348.0</v>
      </c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>
      <c r="B18" s="45" t="s">
        <v>40</v>
      </c>
      <c r="M18" s="27"/>
      <c r="N18" s="28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>
      <c r="B19" s="45" t="s">
        <v>41</v>
      </c>
      <c r="M19" s="27"/>
      <c r="N19" s="28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>
      <c r="B20" s="45" t="s">
        <v>42</v>
      </c>
      <c r="M20" s="27"/>
      <c r="N20" s="28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ht="15.75" customHeight="1">
      <c r="B21" s="45" t="s">
        <v>43</v>
      </c>
      <c r="C21" s="46"/>
      <c r="D21" s="46">
        <v>341.0077923710731</v>
      </c>
      <c r="E21" s="46"/>
      <c r="F21" s="46"/>
      <c r="G21" s="46">
        <v>2793.664366463545</v>
      </c>
      <c r="H21" s="46">
        <v>882.1470281818649</v>
      </c>
      <c r="I21" s="46"/>
      <c r="J21" s="46">
        <v>4751.040658177641</v>
      </c>
      <c r="K21" s="46"/>
      <c r="L21" s="46"/>
      <c r="M21" s="46">
        <v>8767.859845194123</v>
      </c>
      <c r="N21" s="47">
        <v>9406.467283593194</v>
      </c>
      <c r="O21" s="48">
        <v>-0.06789025243440043</v>
      </c>
      <c r="P21" s="46">
        <v>-638.6074383990708</v>
      </c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ht="15.75" customHeight="1">
      <c r="B22" s="29" t="s">
        <v>44</v>
      </c>
      <c r="C22" s="30"/>
      <c r="D22" s="30"/>
      <c r="E22" s="30"/>
      <c r="F22" s="30"/>
      <c r="G22" s="30">
        <v>13487.740362373892</v>
      </c>
      <c r="H22" s="30">
        <v>23468.889014922</v>
      </c>
      <c r="I22" s="30"/>
      <c r="J22" s="30">
        <v>8704.414919122915</v>
      </c>
      <c r="K22" s="30">
        <v>136.72233263974334</v>
      </c>
      <c r="L22" s="30"/>
      <c r="M22" s="30">
        <v>45797.76662905855</v>
      </c>
      <c r="N22" s="31">
        <v>49130.54274716992</v>
      </c>
      <c r="O22" s="32">
        <v>-0.06783511705258646</v>
      </c>
      <c r="P22" s="30">
        <v>-3332.7761181113747</v>
      </c>
    </row>
    <row r="23" ht="15.75" customHeight="1">
      <c r="B23" s="2" t="s">
        <v>1</v>
      </c>
      <c r="C23" s="21"/>
      <c r="D23" s="21">
        <f t="shared" ref="D23:M23" si="1">SUM(D8:D22)</f>
        <v>368893.6547</v>
      </c>
      <c r="E23" s="21">
        <f t="shared" si="1"/>
        <v>0</v>
      </c>
      <c r="F23" s="21">
        <f t="shared" si="1"/>
        <v>17839.24718</v>
      </c>
      <c r="G23" s="21">
        <f t="shared" si="1"/>
        <v>223938.3473</v>
      </c>
      <c r="H23" s="21">
        <f t="shared" si="1"/>
        <v>130790.664</v>
      </c>
      <c r="I23" s="21">
        <f t="shared" si="1"/>
        <v>0</v>
      </c>
      <c r="J23" s="21">
        <f t="shared" si="1"/>
        <v>158393.992</v>
      </c>
      <c r="K23" s="21">
        <f t="shared" si="1"/>
        <v>1827.435494</v>
      </c>
      <c r="L23" s="21">
        <f t="shared" si="1"/>
        <v>0</v>
      </c>
      <c r="M23" s="21">
        <f t="shared" si="1"/>
        <v>937692.5949</v>
      </c>
      <c r="N23" s="22">
        <v>1148893.0290667112</v>
      </c>
      <c r="O23" s="9">
        <v>-0.18382958239522817</v>
      </c>
      <c r="P23" s="21">
        <v>-211200.52575012227</v>
      </c>
    </row>
    <row r="24" ht="15.75" customHeight="1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9"/>
      <c r="P24" s="21"/>
    </row>
    <row r="25" ht="15.75" customHeight="1">
      <c r="A25" s="53" t="s">
        <v>45</v>
      </c>
      <c r="B25" s="45" t="s">
        <v>46</v>
      </c>
      <c r="C25" s="46"/>
      <c r="D25" s="46"/>
      <c r="E25" s="46">
        <v>4077.1566111196753</v>
      </c>
      <c r="F25" s="46">
        <v>164743.51469110596</v>
      </c>
      <c r="G25" s="46">
        <v>41869.906389203396</v>
      </c>
      <c r="H25" s="46">
        <v>25687.975746788907</v>
      </c>
      <c r="I25" s="46"/>
      <c r="J25" s="46">
        <v>49696.62940826444</v>
      </c>
      <c r="K25" s="46">
        <v>30599.957027109784</v>
      </c>
      <c r="L25" s="46"/>
      <c r="M25" s="46">
        <v>316675.1398735922</v>
      </c>
      <c r="N25" s="47">
        <v>345392.69082054176</v>
      </c>
      <c r="O25" s="48">
        <v>-0.08314464002908088</v>
      </c>
      <c r="P25" s="46">
        <v>-28717.550946949574</v>
      </c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ht="15.75" customHeight="1">
      <c r="B26" s="45" t="s">
        <v>47</v>
      </c>
      <c r="C26" s="54"/>
      <c r="D26" s="54"/>
      <c r="E26" s="49">
        <v>6881.518206369518</v>
      </c>
      <c r="F26" s="49">
        <v>42341.86247120128</v>
      </c>
      <c r="G26" s="49">
        <v>23877.583545718488</v>
      </c>
      <c r="H26" s="49">
        <v>11730.131886888004</v>
      </c>
      <c r="I26" s="49"/>
      <c r="J26" s="49">
        <v>29449.75259070066</v>
      </c>
      <c r="K26" s="49">
        <v>2536.15976399078</v>
      </c>
      <c r="L26" s="49"/>
      <c r="M26" s="50">
        <v>116817.00846486873</v>
      </c>
      <c r="N26" s="51">
        <v>114773.955802601</v>
      </c>
      <c r="O26" s="52">
        <v>0.01780066434044986</v>
      </c>
      <c r="P26" s="49">
        <v>2043.052662267728</v>
      </c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ht="15.75" customHeight="1">
      <c r="B27" s="45" t="s">
        <v>48</v>
      </c>
      <c r="M27" s="27"/>
      <c r="N27" s="28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ht="15.75" customHeight="1">
      <c r="B28" s="45" t="s">
        <v>49</v>
      </c>
      <c r="C28" s="46"/>
      <c r="D28" s="46"/>
      <c r="E28" s="46">
        <v>1113.319517427513</v>
      </c>
      <c r="F28" s="46">
        <v>4559.464698773516</v>
      </c>
      <c r="G28" s="46">
        <v>263.8760292742034</v>
      </c>
      <c r="H28" s="46">
        <v>342.200114257677</v>
      </c>
      <c r="I28" s="46"/>
      <c r="J28" s="46">
        <v>1697.396534999814</v>
      </c>
      <c r="K28" s="46">
        <v>25.345773648409434</v>
      </c>
      <c r="L28" s="46"/>
      <c r="M28" s="46">
        <v>8001.602668381134</v>
      </c>
      <c r="N28" s="47">
        <v>8794.283000654266</v>
      </c>
      <c r="O28" s="48">
        <v>-0.09013586806498713</v>
      </c>
      <c r="P28" s="46">
        <v>-792.6803322731321</v>
      </c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ht="15.75" customHeight="1">
      <c r="B29" s="45" t="s">
        <v>50</v>
      </c>
      <c r="C29" s="46"/>
      <c r="D29" s="46"/>
      <c r="E29" s="46">
        <v>1937.777754657617</v>
      </c>
      <c r="F29" s="46">
        <v>5086.481924675457</v>
      </c>
      <c r="G29" s="46">
        <v>1023.842385515602</v>
      </c>
      <c r="H29" s="46">
        <v>550.5400731050727</v>
      </c>
      <c r="I29" s="46"/>
      <c r="J29" s="46">
        <v>3057.966782070183</v>
      </c>
      <c r="K29" s="46">
        <v>382.17393034121625</v>
      </c>
      <c r="L29" s="46"/>
      <c r="M29" s="46">
        <v>12038.782850365147</v>
      </c>
      <c r="N29" s="47">
        <v>13178.131889661809</v>
      </c>
      <c r="O29" s="48">
        <v>-0.08645755322804716</v>
      </c>
      <c r="P29" s="46">
        <v>-1139.3490392966614</v>
      </c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ht="15.75" customHeight="1">
      <c r="B30" s="45" t="s">
        <v>51</v>
      </c>
      <c r="C30" s="46"/>
      <c r="D30" s="46"/>
      <c r="E30" s="46"/>
      <c r="F30" s="46">
        <v>1679.2575044230387</v>
      </c>
      <c r="G30" s="46">
        <v>3124.9111220993595</v>
      </c>
      <c r="H30" s="46">
        <v>2418.3543901825924</v>
      </c>
      <c r="I30" s="46"/>
      <c r="J30" s="46">
        <v>3964.8402689175773</v>
      </c>
      <c r="K30" s="46">
        <v>64.07004074878574</v>
      </c>
      <c r="L30" s="46"/>
      <c r="M30" s="46">
        <v>11251.433326371352</v>
      </c>
      <c r="N30" s="47">
        <v>12303.720916294433</v>
      </c>
      <c r="O30" s="48">
        <v>-0.0855259638187569</v>
      </c>
      <c r="P30" s="46">
        <v>-1052.2875899230803</v>
      </c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t="15.75" customHeight="1">
      <c r="B31" s="45" t="s">
        <v>52</v>
      </c>
      <c r="C31" s="46"/>
      <c r="D31" s="46"/>
      <c r="E31" s="46">
        <v>17351.736622969343</v>
      </c>
      <c r="F31" s="46">
        <v>7834.8561187734595</v>
      </c>
      <c r="G31" s="46">
        <v>13014.586255896564</v>
      </c>
      <c r="H31" s="46">
        <v>5778.440653918709</v>
      </c>
      <c r="I31" s="46"/>
      <c r="J31" s="46">
        <v>7696.241558204016</v>
      </c>
      <c r="K31" s="46">
        <v>204.14725440137124</v>
      </c>
      <c r="L31" s="46"/>
      <c r="M31" s="46">
        <v>51880.00846416347</v>
      </c>
      <c r="N31" s="47">
        <v>55467.957498927215</v>
      </c>
      <c r="O31" s="48">
        <v>-0.06468507579052538</v>
      </c>
      <c r="P31" s="46">
        <v>-3587.9490347637475</v>
      </c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ht="15.75" customHeight="1">
      <c r="B32" s="2" t="s">
        <v>53</v>
      </c>
      <c r="C32" s="21"/>
      <c r="D32" s="21"/>
      <c r="E32" s="21">
        <v>42170.304700168876</v>
      </c>
      <c r="F32" s="21">
        <v>8449.976376701741</v>
      </c>
      <c r="G32" s="21">
        <v>2507.139791291902</v>
      </c>
      <c r="H32" s="21">
        <v>4736.873492262511</v>
      </c>
      <c r="I32" s="21"/>
      <c r="J32" s="21">
        <v>9398.966130239805</v>
      </c>
      <c r="K32" s="21">
        <v>785.2948154135618</v>
      </c>
      <c r="L32" s="21"/>
      <c r="M32" s="21">
        <v>68048.5553060784</v>
      </c>
      <c r="N32" s="22">
        <v>75661.1144861309</v>
      </c>
      <c r="O32" s="9">
        <v>-0.10061389171643677</v>
      </c>
      <c r="P32" s="21">
        <v>-7612.5591800525</v>
      </c>
    </row>
    <row r="33" ht="15.75" customHeight="1">
      <c r="B33" s="45" t="s">
        <v>54</v>
      </c>
      <c r="C33" s="46"/>
      <c r="D33" s="46"/>
      <c r="E33" s="46">
        <v>42780.55619534748</v>
      </c>
      <c r="F33" s="46">
        <v>1942.101106123401</v>
      </c>
      <c r="G33" s="46">
        <v>1722.3938872693282</v>
      </c>
      <c r="H33" s="46">
        <v>2509.063102643695</v>
      </c>
      <c r="I33" s="46"/>
      <c r="J33" s="46">
        <v>8970.79061704438</v>
      </c>
      <c r="K33" s="46">
        <v>76.95538564324845</v>
      </c>
      <c r="L33" s="46"/>
      <c r="M33" s="46">
        <v>58001.860294071535</v>
      </c>
      <c r="N33" s="47">
        <v>60916.44102471432</v>
      </c>
      <c r="O33" s="48">
        <v>-0.04784555173635819</v>
      </c>
      <c r="P33" s="46">
        <v>-2914.5807306427814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ht="15.75" customHeight="1">
      <c r="B34" s="2" t="s">
        <v>55</v>
      </c>
      <c r="C34" s="21"/>
      <c r="D34" s="21"/>
      <c r="E34" s="21">
        <v>34074.63831365786</v>
      </c>
      <c r="F34" s="21">
        <v>7051.562658410441</v>
      </c>
      <c r="G34" s="21">
        <v>972.7224148621242</v>
      </c>
      <c r="H34" s="21">
        <v>5793.742205852238</v>
      </c>
      <c r="I34" s="21"/>
      <c r="J34" s="21">
        <v>22644.527505854137</v>
      </c>
      <c r="K34" s="21">
        <v>866.1785695082349</v>
      </c>
      <c r="L34" s="21"/>
      <c r="M34" s="21">
        <v>71403.37166814503</v>
      </c>
      <c r="N34" s="22">
        <v>79710.64045953203</v>
      </c>
      <c r="O34" s="9">
        <v>-0.10421781513102364</v>
      </c>
      <c r="P34" s="21">
        <v>-8307.268791387003</v>
      </c>
    </row>
    <row r="35" ht="15.75" customHeight="1">
      <c r="B35" s="2" t="s">
        <v>56</v>
      </c>
      <c r="C35" s="21"/>
      <c r="D35" s="21"/>
      <c r="E35" s="21">
        <v>423.06665895928035</v>
      </c>
      <c r="F35" s="21"/>
      <c r="G35" s="21">
        <v>5233.692982176849</v>
      </c>
      <c r="H35" s="21">
        <v>1923.0721232141966</v>
      </c>
      <c r="I35" s="21"/>
      <c r="J35" s="21">
        <v>3986.8206610296656</v>
      </c>
      <c r="K35" s="21">
        <v>118.31497041427937</v>
      </c>
      <c r="L35" s="21"/>
      <c r="M35" s="21">
        <v>11684.96739579427</v>
      </c>
      <c r="N35" s="22">
        <v>12721.512693039782</v>
      </c>
      <c r="O35" s="9">
        <v>-0.08147972039619376</v>
      </c>
      <c r="P35" s="21">
        <v>-1036.5452972455114</v>
      </c>
    </row>
    <row r="36" ht="15.75" customHeight="1">
      <c r="B36" s="2" t="s">
        <v>57</v>
      </c>
      <c r="C36" s="21"/>
      <c r="D36" s="21"/>
      <c r="E36" s="21">
        <v>17212.90938192807</v>
      </c>
      <c r="F36" s="21">
        <v>9237.10676997648</v>
      </c>
      <c r="G36" s="21">
        <v>3269.7700439267437</v>
      </c>
      <c r="H36" s="21">
        <v>3025.668478126314</v>
      </c>
      <c r="I36" s="21"/>
      <c r="J36" s="21">
        <v>7709.752514634614</v>
      </c>
      <c r="K36" s="21">
        <v>976.6776455180711</v>
      </c>
      <c r="L36" s="21"/>
      <c r="M36" s="21">
        <v>41431.88483411029</v>
      </c>
      <c r="N36" s="22">
        <v>46150.844917995484</v>
      </c>
      <c r="O36" s="9">
        <v>-0.10225078418976331</v>
      </c>
      <c r="P36" s="21">
        <v>-4718.960083885191</v>
      </c>
    </row>
    <row r="37" ht="15.75" customHeight="1">
      <c r="B37" s="2" t="s">
        <v>58</v>
      </c>
      <c r="C37" s="21"/>
      <c r="D37" s="21"/>
      <c r="E37" s="21">
        <v>1663.961332803823</v>
      </c>
      <c r="F37" s="21">
        <v>3822.771947419824</v>
      </c>
      <c r="G37" s="21">
        <v>1886.866238351221</v>
      </c>
      <c r="H37" s="21">
        <v>3802.4788587372295</v>
      </c>
      <c r="I37" s="21"/>
      <c r="J37" s="21">
        <v>16760.743235378664</v>
      </c>
      <c r="K37" s="21">
        <v>169.78100266497523</v>
      </c>
      <c r="L37" s="21"/>
      <c r="M37" s="21">
        <v>28106.602615355736</v>
      </c>
      <c r="N37" s="22">
        <v>30341.88852871017</v>
      </c>
      <c r="O37" s="9">
        <v>-0.0736699665625413</v>
      </c>
      <c r="P37" s="21">
        <v>-2235.2859133544334</v>
      </c>
    </row>
    <row r="38" ht="15.75" customHeight="1">
      <c r="B38" s="29" t="s">
        <v>59</v>
      </c>
      <c r="C38" s="30"/>
      <c r="D38" s="30"/>
      <c r="E38" s="30">
        <v>2544.5870411834235</v>
      </c>
      <c r="F38" s="30">
        <v>17783.95445830893</v>
      </c>
      <c r="G38" s="30">
        <v>3430.2317747027532</v>
      </c>
      <c r="H38" s="30">
        <v>2945.3342502935784</v>
      </c>
      <c r="I38" s="30"/>
      <c r="J38" s="30">
        <v>10929.706536531241</v>
      </c>
      <c r="K38" s="30">
        <v>598.2419906139355</v>
      </c>
      <c r="L38" s="30"/>
      <c r="M38" s="30">
        <v>38232.05605163385</v>
      </c>
      <c r="N38" s="31">
        <v>41417.30473309647</v>
      </c>
      <c r="O38" s="32">
        <v>-0.07690622801240111</v>
      </c>
      <c r="P38" s="30">
        <v>-3185.2486814626172</v>
      </c>
    </row>
    <row r="39" ht="15.75" customHeight="1">
      <c r="B39" s="2" t="s">
        <v>60</v>
      </c>
      <c r="C39" s="21"/>
      <c r="D39" s="21"/>
      <c r="E39" s="21">
        <v>172231.5323365925</v>
      </c>
      <c r="F39" s="21">
        <v>274532.91072589345</v>
      </c>
      <c r="G39" s="21">
        <v>102197.52286028853</v>
      </c>
      <c r="H39" s="21">
        <v>71243.87537627073</v>
      </c>
      <c r="I39" s="21">
        <v>0.0</v>
      </c>
      <c r="J39" s="21">
        <v>175964.13434386917</v>
      </c>
      <c r="K39" s="21">
        <v>37403.29817001666</v>
      </c>
      <c r="L39" s="21"/>
      <c r="M39" s="21">
        <v>833573.2738129311</v>
      </c>
      <c r="N39" s="22">
        <v>896830.4867718996</v>
      </c>
      <c r="O39" s="9">
        <v>-0.0705341911230738</v>
      </c>
      <c r="P39" s="21">
        <v>-63257.21295896848</v>
      </c>
    </row>
    <row r="40" ht="15.75" customHeight="1"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2"/>
      <c r="O40" s="9"/>
      <c r="P40" s="21"/>
    </row>
    <row r="41" ht="15.75" customHeight="1">
      <c r="A41" s="53" t="s">
        <v>61</v>
      </c>
      <c r="B41" s="45" t="s">
        <v>62</v>
      </c>
      <c r="C41" s="46"/>
      <c r="D41" s="46"/>
      <c r="E41" s="46">
        <v>414827.86714627245</v>
      </c>
      <c r="F41" s="46">
        <v>305267.6976001918</v>
      </c>
      <c r="G41" s="46">
        <v>39937.31871601556</v>
      </c>
      <c r="H41" s="46">
        <v>34511.706741013964</v>
      </c>
      <c r="I41" s="46">
        <v>55417.20517912877</v>
      </c>
      <c r="J41" s="46">
        <v>71715.21534895632</v>
      </c>
      <c r="K41" s="46">
        <v>11276.991050760147</v>
      </c>
      <c r="L41" s="46">
        <v>140648.0</v>
      </c>
      <c r="M41" s="46">
        <v>1073602.001782339</v>
      </c>
      <c r="N41" s="47">
        <v>1114575.4654684998</v>
      </c>
      <c r="O41" s="48">
        <v>-0.036761497947505946</v>
      </c>
      <c r="P41" s="46">
        <v>-40973.46368616074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ht="15.75" customHeight="1">
      <c r="B42" s="45" t="s">
        <v>63</v>
      </c>
      <c r="C42" s="46"/>
      <c r="D42" s="46"/>
      <c r="E42" s="46"/>
      <c r="F42" s="46">
        <v>10514.914872595102</v>
      </c>
      <c r="G42" s="46">
        <v>1559.4155399157132</v>
      </c>
      <c r="H42" s="46">
        <v>1458.0003784887256</v>
      </c>
      <c r="I42" s="46"/>
      <c r="J42" s="46">
        <v>9396.46356264677</v>
      </c>
      <c r="K42" s="46">
        <v>160.08991556189187</v>
      </c>
      <c r="L42" s="46"/>
      <c r="M42" s="46">
        <v>23088.884269208203</v>
      </c>
      <c r="N42" s="47">
        <v>24999.769781085794</v>
      </c>
      <c r="O42" s="48">
        <v>-0.07643612435676582</v>
      </c>
      <c r="P42" s="46">
        <v>-1910.88551187759</v>
      </c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ht="15.75" customHeight="1">
      <c r="B43" s="45" t="s">
        <v>64</v>
      </c>
      <c r="C43" s="46"/>
      <c r="D43" s="46"/>
      <c r="E43" s="46"/>
      <c r="F43" s="46">
        <v>10548.442735071161</v>
      </c>
      <c r="G43" s="46">
        <v>3220.97332084173</v>
      </c>
      <c r="H43" s="46">
        <v>1570.164455416991</v>
      </c>
      <c r="I43" s="46"/>
      <c r="J43" s="46">
        <v>2768.534638934123</v>
      </c>
      <c r="K43" s="46">
        <v>446.7645114183639</v>
      </c>
      <c r="L43" s="46"/>
      <c r="M43" s="46">
        <v>18554.87966168237</v>
      </c>
      <c r="N43" s="47">
        <v>20125.31093576223</v>
      </c>
      <c r="O43" s="48">
        <v>-0.07803264650630753</v>
      </c>
      <c r="P43" s="46">
        <v>-1570.4312740798596</v>
      </c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ht="15.75" customHeight="1">
      <c r="B44" s="45" t="s">
        <v>65</v>
      </c>
      <c r="C44" s="46"/>
      <c r="D44" s="46"/>
      <c r="E44" s="46"/>
      <c r="F44" s="46">
        <v>13564.05176496979</v>
      </c>
      <c r="G44" s="46">
        <v>1818.2114954046601</v>
      </c>
      <c r="H44" s="46">
        <v>258.91537560918846</v>
      </c>
      <c r="I44" s="46"/>
      <c r="J44" s="46">
        <v>2334.8066048938313</v>
      </c>
      <c r="K44" s="46">
        <v>211.27360751708864</v>
      </c>
      <c r="L44" s="46"/>
      <c r="M44" s="46">
        <v>18187.25884839456</v>
      </c>
      <c r="N44" s="47">
        <v>19252.422580943177</v>
      </c>
      <c r="O44" s="48">
        <v>-0.05532621819775351</v>
      </c>
      <c r="P44" s="46">
        <v>-1065.163732548619</v>
      </c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ht="15.75" customHeight="1">
      <c r="B45" s="45" t="s">
        <v>66</v>
      </c>
      <c r="C45" s="49"/>
      <c r="D45" s="49"/>
      <c r="E45" s="49"/>
      <c r="F45" s="49">
        <v>65540.62414103576</v>
      </c>
      <c r="G45" s="49">
        <v>14067.849885863823</v>
      </c>
      <c r="H45" s="49">
        <v>1717.7299692298338</v>
      </c>
      <c r="I45" s="49"/>
      <c r="J45" s="49">
        <v>23890.623250879453</v>
      </c>
      <c r="K45" s="49">
        <v>233.6254273384868</v>
      </c>
      <c r="L45" s="49"/>
      <c r="M45" s="50">
        <v>105450.0</v>
      </c>
      <c r="N45" s="51">
        <v>115081.73237647</v>
      </c>
      <c r="O45" s="52">
        <v>-0.08369077787789618</v>
      </c>
      <c r="P45" s="49">
        <v>-9631.279702122643</v>
      </c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ht="15.75" customHeight="1">
      <c r="B46" s="45" t="s">
        <v>67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5"/>
      <c r="N46" s="36"/>
      <c r="O46" s="34"/>
      <c r="P46" s="34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ht="15.75" customHeight="1">
      <c r="B47" s="2" t="s">
        <v>68</v>
      </c>
      <c r="C47" s="37"/>
      <c r="D47" s="37"/>
      <c r="E47" s="38">
        <v>414827.86714627245</v>
      </c>
      <c r="F47" s="38">
        <v>405435.73111386364</v>
      </c>
      <c r="G47" s="38">
        <v>60603.76895804149</v>
      </c>
      <c r="H47" s="38">
        <v>39516.5169197587</v>
      </c>
      <c r="I47" s="38">
        <v>55417.20517912877</v>
      </c>
      <c r="J47" s="38">
        <v>110105.6434063105</v>
      </c>
      <c r="K47" s="38">
        <v>12328.744512595978</v>
      </c>
      <c r="L47" s="37">
        <v>140648.0</v>
      </c>
      <c r="M47" s="37">
        <v>1238883.4772359715</v>
      </c>
      <c r="N47" s="39">
        <v>1299345.4553235848</v>
      </c>
      <c r="O47" s="9">
        <v>-0.04653264290869906</v>
      </c>
      <c r="P47" s="21">
        <v>-60461.97808761336</v>
      </c>
    </row>
    <row r="48" ht="15.75" customHeight="1"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  <c r="O48" s="9"/>
      <c r="P48" s="21"/>
    </row>
    <row r="49" ht="15.75" customHeight="1">
      <c r="A49" s="53" t="s">
        <v>69</v>
      </c>
      <c r="B49" s="45" t="s">
        <v>70</v>
      </c>
      <c r="C49" s="46"/>
      <c r="D49" s="46"/>
      <c r="E49" s="46"/>
      <c r="F49" s="46">
        <v>2938.3206205531833</v>
      </c>
      <c r="G49" s="46">
        <v>2351.0666127603145</v>
      </c>
      <c r="H49" s="46">
        <v>248.21378785928644</v>
      </c>
      <c r="I49" s="46">
        <v>894.2429484928236</v>
      </c>
      <c r="J49" s="46">
        <v>1314.9840827297705</v>
      </c>
      <c r="K49" s="46">
        <v>74.67713852001341</v>
      </c>
      <c r="L49" s="46"/>
      <c r="M49" s="46">
        <v>7821.505190915392</v>
      </c>
      <c r="N49" s="47">
        <v>8548.010369376427</v>
      </c>
      <c r="O49" s="48">
        <v>-0.08499114379455687</v>
      </c>
      <c r="P49" s="46">
        <v>-726.505178461035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ht="15.75" customHeight="1">
      <c r="B50" s="45" t="s">
        <v>71</v>
      </c>
      <c r="C50" s="46"/>
      <c r="D50" s="46"/>
      <c r="E50" s="46"/>
      <c r="F50" s="46">
        <v>35262.509192862635</v>
      </c>
      <c r="G50" s="46">
        <v>11909.788465381745</v>
      </c>
      <c r="H50" s="46">
        <v>7549.000181189742</v>
      </c>
      <c r="I50" s="46"/>
      <c r="J50" s="46">
        <v>10987.567289245546</v>
      </c>
      <c r="K50" s="46">
        <v>1040.5973395216158</v>
      </c>
      <c r="L50" s="46"/>
      <c r="M50" s="46">
        <v>66749.46246820128</v>
      </c>
      <c r="N50" s="47">
        <v>65903.5268778264</v>
      </c>
      <c r="O50" s="48">
        <v>0.012835968429172184</v>
      </c>
      <c r="P50" s="46">
        <v>845.9355903748801</v>
      </c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ht="15.75" customHeight="1">
      <c r="B51" s="45" t="s">
        <v>72</v>
      </c>
      <c r="C51" s="46"/>
      <c r="D51" s="46"/>
      <c r="E51" s="46"/>
      <c r="F51" s="46">
        <v>96.27951551265764</v>
      </c>
      <c r="G51" s="46">
        <v>1374.7930527582685</v>
      </c>
      <c r="H51" s="46">
        <v>1.657724918275831</v>
      </c>
      <c r="I51" s="46"/>
      <c r="J51" s="46">
        <v>365.0384224512658</v>
      </c>
      <c r="K51" s="46">
        <v>5.10291443819525</v>
      </c>
      <c r="L51" s="46"/>
      <c r="M51" s="46">
        <v>1842.871630078663</v>
      </c>
      <c r="N51" s="47">
        <v>2072.624586927644</v>
      </c>
      <c r="O51" s="48">
        <v>-0.11085121651941583</v>
      </c>
      <c r="P51" s="46">
        <v>-229.75295684898106</v>
      </c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ht="15.75" customHeight="1">
      <c r="B52" s="45" t="s">
        <v>73</v>
      </c>
      <c r="C52" s="46"/>
      <c r="D52" s="46"/>
      <c r="E52" s="46"/>
      <c r="F52" s="46">
        <v>679.7022320114331</v>
      </c>
      <c r="G52" s="46">
        <v>176.50722808767523</v>
      </c>
      <c r="H52" s="46">
        <v>44.754783751242485</v>
      </c>
      <c r="I52" s="46"/>
      <c r="J52" s="46">
        <v>319.8256780839093</v>
      </c>
      <c r="K52" s="46">
        <v>78.4745410441698</v>
      </c>
      <c r="L52" s="46"/>
      <c r="M52" s="46">
        <v>1299.26446297843</v>
      </c>
      <c r="N52" s="47">
        <v>1464.9674790984473</v>
      </c>
      <c r="O52" s="48">
        <v>-0.11311037172101068</v>
      </c>
      <c r="P52" s="46">
        <v>-165.7030161200173</v>
      </c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ht="15.75" customHeight="1">
      <c r="B53" s="2" t="s">
        <v>74</v>
      </c>
      <c r="C53" s="21"/>
      <c r="D53" s="21"/>
      <c r="E53" s="21"/>
      <c r="F53" s="21">
        <v>442.6593375956537</v>
      </c>
      <c r="G53" s="21">
        <v>234.0399741464856</v>
      </c>
      <c r="H53" s="21">
        <v>173.17743613282883</v>
      </c>
      <c r="I53" s="21"/>
      <c r="J53" s="21">
        <v>268.4203068324683</v>
      </c>
      <c r="K53" s="21">
        <v>10.324779972519266</v>
      </c>
      <c r="L53" s="21"/>
      <c r="M53" s="21">
        <v>1128.6218346799558</v>
      </c>
      <c r="N53" s="22">
        <v>1250.6639889832313</v>
      </c>
      <c r="O53" s="9">
        <v>-0.09758188880331778</v>
      </c>
      <c r="P53" s="21">
        <v>-122.04215430327554</v>
      </c>
    </row>
    <row r="54" ht="15.75" customHeight="1">
      <c r="B54" s="2" t="s">
        <v>75</v>
      </c>
      <c r="C54" s="21"/>
      <c r="D54" s="21"/>
      <c r="E54" s="21"/>
      <c r="F54" s="21">
        <v>49.069761417130856</v>
      </c>
      <c r="G54" s="21">
        <v>23.867132591297768</v>
      </c>
      <c r="H54" s="21">
        <v>29.998151862135078</v>
      </c>
      <c r="I54" s="21"/>
      <c r="J54" s="21">
        <v>335.0767472285238</v>
      </c>
      <c r="K54" s="21"/>
      <c r="L54" s="21"/>
      <c r="M54" s="21">
        <v>438.0117930990875</v>
      </c>
      <c r="N54" s="22">
        <v>476.0508890787293</v>
      </c>
      <c r="O54" s="9">
        <v>-0.07990552449814012</v>
      </c>
      <c r="P54" s="21">
        <v>-38.039095979641786</v>
      </c>
    </row>
    <row r="55" ht="15.75" customHeight="1">
      <c r="B55" s="2" t="s">
        <v>76</v>
      </c>
      <c r="C55" s="21"/>
      <c r="D55" s="21"/>
      <c r="E55" s="21"/>
      <c r="F55" s="21">
        <v>340.0656974045513</v>
      </c>
      <c r="G55" s="21"/>
      <c r="H55" s="21"/>
      <c r="I55" s="21"/>
      <c r="J55" s="21"/>
      <c r="K55" s="21"/>
      <c r="L55" s="21"/>
      <c r="M55" s="21">
        <v>340.0656974045513</v>
      </c>
      <c r="N55" s="22">
        <v>392.83712622042026</v>
      </c>
      <c r="O55" s="9">
        <v>-0.1343341178660873</v>
      </c>
      <c r="P55" s="21">
        <v>-52.771428815868944</v>
      </c>
    </row>
    <row r="56" ht="15.75" customHeight="1">
      <c r="B56" s="2" t="s">
        <v>77</v>
      </c>
      <c r="C56" s="21"/>
      <c r="D56" s="21"/>
      <c r="E56" s="21"/>
      <c r="F56" s="21">
        <v>338.9012565720224</v>
      </c>
      <c r="G56" s="21">
        <v>252.14249023380071</v>
      </c>
      <c r="H56" s="21">
        <v>28.66747615875521</v>
      </c>
      <c r="I56" s="21"/>
      <c r="J56" s="21"/>
      <c r="K56" s="21">
        <v>206.49559945038538</v>
      </c>
      <c r="L56" s="21"/>
      <c r="M56" s="21">
        <v>826.5394609343098</v>
      </c>
      <c r="N56" s="22">
        <v>940.580058829631</v>
      </c>
      <c r="O56" s="9">
        <v>-0.12124496668281756</v>
      </c>
      <c r="P56" s="21">
        <v>-114.04059789532118</v>
      </c>
    </row>
    <row r="57" ht="15.75" customHeight="1">
      <c r="B57" s="2" t="s">
        <v>78</v>
      </c>
      <c r="C57" s="21"/>
      <c r="D57" s="21"/>
      <c r="E57" s="21"/>
      <c r="F57" s="21">
        <v>387.2660820702218</v>
      </c>
      <c r="G57" s="21"/>
      <c r="H57" s="21">
        <v>1.1466105861615399</v>
      </c>
      <c r="I57" s="21"/>
      <c r="J57" s="21"/>
      <c r="K57" s="21">
        <v>206.0178346112861</v>
      </c>
      <c r="L57" s="21"/>
      <c r="M57" s="21">
        <v>594.7584314825635</v>
      </c>
      <c r="N57" s="22">
        <v>692.3932260338161</v>
      </c>
      <c r="O57" s="9">
        <v>-0.14101061489368774</v>
      </c>
      <c r="P57" s="21">
        <v>-97.63479455125253</v>
      </c>
    </row>
    <row r="58" ht="15.75" customHeight="1">
      <c r="B58" s="2" t="s">
        <v>79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2">
        <v>0.0</v>
      </c>
      <c r="O58" s="9">
        <v>0.0</v>
      </c>
      <c r="P58" s="21">
        <v>0.0</v>
      </c>
    </row>
    <row r="59" ht="15.75" customHeight="1">
      <c r="B59" s="45" t="s">
        <v>80</v>
      </c>
      <c r="C59" s="46"/>
      <c r="D59" s="46"/>
      <c r="E59" s="46"/>
      <c r="F59" s="46">
        <v>834.4928344320455</v>
      </c>
      <c r="G59" s="46"/>
      <c r="H59" s="46"/>
      <c r="I59" s="46"/>
      <c r="J59" s="46">
        <v>339.2472704983838</v>
      </c>
      <c r="K59" s="46">
        <v>51.78210461148319</v>
      </c>
      <c r="L59" s="46"/>
      <c r="M59" s="46">
        <v>1225.5222095419124</v>
      </c>
      <c r="N59" s="47">
        <v>1382.5965451183736</v>
      </c>
      <c r="O59" s="48">
        <v>-0.11360822224751978</v>
      </c>
      <c r="P59" s="46">
        <v>-157.07433557646118</v>
      </c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ht="15.75" customHeight="1">
      <c r="B60" s="45" t="s">
        <v>81</v>
      </c>
      <c r="C60" s="46"/>
      <c r="D60" s="46"/>
      <c r="E60" s="46"/>
      <c r="F60" s="46"/>
      <c r="G60" s="46"/>
      <c r="H60" s="46">
        <v>1.147542479069614</v>
      </c>
      <c r="I60" s="46"/>
      <c r="J60" s="46">
        <v>39.60964551778081</v>
      </c>
      <c r="K60" s="46"/>
      <c r="L60" s="46"/>
      <c r="M60" s="46">
        <v>40.757187996850426</v>
      </c>
      <c r="N60" s="47">
        <v>44.24321317453303</v>
      </c>
      <c r="O60" s="48">
        <v>-0.07879231474284529</v>
      </c>
      <c r="P60" s="46">
        <v>-3.486025177682606</v>
      </c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ht="15.75" customHeight="1">
      <c r="B61" s="2" t="s">
        <v>82</v>
      </c>
      <c r="C61" s="21"/>
      <c r="D61" s="21"/>
      <c r="E61" s="21"/>
      <c r="F61" s="21">
        <v>245.1443273797384</v>
      </c>
      <c r="G61" s="21"/>
      <c r="H61" s="21"/>
      <c r="I61" s="21"/>
      <c r="J61" s="21">
        <v>100.34394984122805</v>
      </c>
      <c r="K61" s="21"/>
      <c r="L61" s="21"/>
      <c r="M61" s="21">
        <v>345.48827722096644</v>
      </c>
      <c r="N61" s="22">
        <v>386.73507423432534</v>
      </c>
      <c r="O61" s="9">
        <v>-0.10665388210526566</v>
      </c>
      <c r="P61" s="21">
        <v>-41.2467970133589</v>
      </c>
    </row>
    <row r="62" ht="15.75" customHeight="1">
      <c r="B62" s="2" t="s">
        <v>83</v>
      </c>
      <c r="C62" s="21"/>
      <c r="D62" s="21"/>
      <c r="E62" s="21"/>
      <c r="F62" s="21">
        <v>49.028865475947676</v>
      </c>
      <c r="G62" s="21"/>
      <c r="H62" s="21"/>
      <c r="I62" s="21"/>
      <c r="J62" s="21">
        <v>63.301455861986376</v>
      </c>
      <c r="K62" s="21"/>
      <c r="L62" s="21"/>
      <c r="M62" s="21">
        <v>112.33032133793405</v>
      </c>
      <c r="N62" s="22">
        <v>126.87767408274341</v>
      </c>
      <c r="O62" s="9">
        <v>-0.11465652133031921</v>
      </c>
      <c r="P62" s="21">
        <v>-14.54735274480936</v>
      </c>
    </row>
    <row r="63" ht="15.75" customHeight="1">
      <c r="B63" s="45" t="s">
        <v>84</v>
      </c>
      <c r="C63" s="46"/>
      <c r="D63" s="46"/>
      <c r="E63" s="46"/>
      <c r="F63" s="46">
        <v>149.0249211963965</v>
      </c>
      <c r="G63" s="46"/>
      <c r="H63" s="46">
        <v>0.5849248785156799</v>
      </c>
      <c r="I63" s="46"/>
      <c r="J63" s="46">
        <v>37.34241836363293</v>
      </c>
      <c r="K63" s="46"/>
      <c r="L63" s="46"/>
      <c r="M63" s="46">
        <v>186.95226443854511</v>
      </c>
      <c r="N63" s="47">
        <v>214.928936537359</v>
      </c>
      <c r="O63" s="48">
        <v>-0.1301670801034786</v>
      </c>
      <c r="P63" s="46">
        <v>-27.97667209881388</v>
      </c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ht="15.75" customHeight="1">
      <c r="B64" s="29" t="s">
        <v>85</v>
      </c>
      <c r="C64" s="21"/>
      <c r="D64" s="21"/>
      <c r="E64" s="21"/>
      <c r="F64" s="21">
        <v>352.57288204863573</v>
      </c>
      <c r="G64" s="21"/>
      <c r="H64" s="21"/>
      <c r="I64" s="21"/>
      <c r="J64" s="21"/>
      <c r="K64" s="21"/>
      <c r="L64" s="21"/>
      <c r="M64" s="21">
        <v>352.57288204863573</v>
      </c>
      <c r="N64" s="22">
        <v>403.56319085185123</v>
      </c>
      <c r="O64" s="9">
        <v>-0.12635024689834543</v>
      </c>
      <c r="P64" s="21">
        <v>-50.9903088032155</v>
      </c>
    </row>
    <row r="65" ht="15.75" customHeight="1">
      <c r="B65" s="2" t="s">
        <v>86</v>
      </c>
      <c r="C65" s="40"/>
      <c r="D65" s="40"/>
      <c r="E65" s="40"/>
      <c r="F65" s="40">
        <v>42165.03752653225</v>
      </c>
      <c r="G65" s="40">
        <v>16322.204955959589</v>
      </c>
      <c r="H65" s="40">
        <v>8078.348619816013</v>
      </c>
      <c r="I65" s="40">
        <v>894.2429484928236</v>
      </c>
      <c r="J65" s="40">
        <v>14171.417809388735</v>
      </c>
      <c r="K65" s="40">
        <v>1673.4722521696685</v>
      </c>
      <c r="L65" s="40"/>
      <c r="M65" s="40">
        <v>83304.72411235908</v>
      </c>
      <c r="N65" s="41">
        <v>84300.59923637392</v>
      </c>
      <c r="O65" s="42">
        <v>-0.011813381316809694</v>
      </c>
      <c r="P65" s="40">
        <v>-995.8751240148413</v>
      </c>
    </row>
    <row r="66" ht="15.75" customHeight="1">
      <c r="A66" s="20" t="s">
        <v>87</v>
      </c>
      <c r="B66" s="29" t="s">
        <v>88</v>
      </c>
      <c r="C66" s="21"/>
      <c r="D66" s="21"/>
      <c r="E66" s="21">
        <v>414827.86714627245</v>
      </c>
      <c r="F66" s="21">
        <v>447600.7686403959</v>
      </c>
      <c r="G66" s="21">
        <v>76925.97391400108</v>
      </c>
      <c r="H66" s="21">
        <v>47594.86553957471</v>
      </c>
      <c r="I66" s="21">
        <v>56311.44812762159</v>
      </c>
      <c r="J66" s="21">
        <v>124277.06121569923</v>
      </c>
      <c r="K66" s="21">
        <v>14002.216764765646</v>
      </c>
      <c r="L66" s="21">
        <v>140648.0</v>
      </c>
      <c r="M66" s="21">
        <v>1322188.2013483306</v>
      </c>
      <c r="N66" s="22">
        <v>1383646.0545599589</v>
      </c>
      <c r="O66" s="9">
        <v>-0.044417322630370036</v>
      </c>
      <c r="P66" s="21">
        <v>-61457.85321162827</v>
      </c>
    </row>
    <row r="67" ht="15.75" customHeight="1"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2"/>
      <c r="O67" s="9"/>
      <c r="P67" s="21"/>
    </row>
    <row r="68" ht="15.75" customHeight="1">
      <c r="A68" s="20" t="s">
        <v>89</v>
      </c>
      <c r="B68" s="2" t="s">
        <v>90</v>
      </c>
      <c r="C68" s="21"/>
      <c r="D68" s="21"/>
      <c r="E68" s="21"/>
      <c r="F68" s="21">
        <v>62913.74997459764</v>
      </c>
      <c r="G68" s="21">
        <v>11842.435719633497</v>
      </c>
      <c r="H68" s="21">
        <v>11691.927429770058</v>
      </c>
      <c r="I68" s="21"/>
      <c r="J68" s="21">
        <v>36349.348945334714</v>
      </c>
      <c r="K68" s="21">
        <v>3223.6414684694537</v>
      </c>
      <c r="L68" s="21"/>
      <c r="M68" s="21">
        <v>126021.10353780535</v>
      </c>
      <c r="N68" s="22">
        <v>142272.2361149188</v>
      </c>
      <c r="O68" s="9">
        <v>-0.11422560733484773</v>
      </c>
      <c r="P68" s="21">
        <v>-16251.132577113458</v>
      </c>
    </row>
    <row r="69" ht="15.75" customHeight="1">
      <c r="B69" s="2" t="s">
        <v>92</v>
      </c>
      <c r="C69" s="49"/>
      <c r="D69" s="49"/>
      <c r="E69" s="49"/>
      <c r="F69" s="49">
        <v>171703.1302728071</v>
      </c>
      <c r="G69" s="49">
        <v>35008.317684950605</v>
      </c>
      <c r="H69" s="49">
        <v>17665.13978126776</v>
      </c>
      <c r="I69" s="49"/>
      <c r="J69" s="49">
        <v>20581.078066125126</v>
      </c>
      <c r="K69" s="49">
        <v>2763.54138609187</v>
      </c>
      <c r="L69" s="49"/>
      <c r="M69" s="50">
        <v>247721.20719124246</v>
      </c>
      <c r="N69" s="51">
        <v>282028.069751754</v>
      </c>
      <c r="O69" s="52">
        <v>-0.122</v>
      </c>
      <c r="P69" s="49">
        <v>-34307.0</v>
      </c>
    </row>
    <row r="70" ht="15.75" customHeight="1">
      <c r="B70" s="45" t="s">
        <v>93</v>
      </c>
      <c r="M70" s="27"/>
      <c r="N70" s="28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ht="15.75" customHeight="1">
      <c r="B71" s="45" t="s">
        <v>94</v>
      </c>
      <c r="M71" s="27"/>
      <c r="N71" s="28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ht="15.75" customHeight="1">
      <c r="B72" s="45" t="s">
        <v>95</v>
      </c>
      <c r="C72" s="46"/>
      <c r="D72" s="46"/>
      <c r="E72" s="46"/>
      <c r="F72" s="46">
        <v>70718.01027377625</v>
      </c>
      <c r="G72" s="46">
        <v>32599.56504663424</v>
      </c>
      <c r="H72" s="46">
        <v>8040.746776429602</v>
      </c>
      <c r="I72" s="46"/>
      <c r="J72" s="46">
        <v>23809.750971035726</v>
      </c>
      <c r="K72" s="46">
        <v>1316.8258764463646</v>
      </c>
      <c r="L72" s="46"/>
      <c r="M72" s="46">
        <v>136484.89894432217</v>
      </c>
      <c r="N72" s="47">
        <v>154263.4131896722</v>
      </c>
      <c r="O72" s="48">
        <v>-0.11524776923929936</v>
      </c>
      <c r="P72" s="46">
        <v>-17778.51424535003</v>
      </c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ht="15.75" customHeight="1">
      <c r="B73" s="2" t="s">
        <v>96</v>
      </c>
      <c r="C73" s="21"/>
      <c r="D73" s="21"/>
      <c r="E73" s="21"/>
      <c r="F73" s="21">
        <v>285704.1875897429</v>
      </c>
      <c r="G73" s="21">
        <v>29114.577471513567</v>
      </c>
      <c r="H73" s="21">
        <v>54057.53690980687</v>
      </c>
      <c r="I73" s="21"/>
      <c r="J73" s="21">
        <v>148253.3097317969</v>
      </c>
      <c r="K73" s="21">
        <v>14510.0270563916</v>
      </c>
      <c r="L73" s="21"/>
      <c r="M73" s="21">
        <v>531639.6387592519</v>
      </c>
      <c r="N73" s="22">
        <v>598375.1576412654</v>
      </c>
      <c r="O73" s="9">
        <v>-0.11152789020366119</v>
      </c>
      <c r="P73" s="21">
        <v>-66735.51888201351</v>
      </c>
    </row>
    <row r="74" ht="15.75" customHeight="1">
      <c r="B74" s="2" t="s">
        <v>97</v>
      </c>
      <c r="C74" s="21"/>
      <c r="D74" s="21"/>
      <c r="E74" s="21"/>
      <c r="F74" s="21">
        <v>13339.079469629973</v>
      </c>
      <c r="G74" s="21">
        <v>328.26625172555646</v>
      </c>
      <c r="H74" s="21">
        <v>1365.2897079650702</v>
      </c>
      <c r="I74" s="21"/>
      <c r="J74" s="21">
        <v>3966.7429046892426</v>
      </c>
      <c r="K74" s="21">
        <v>79.29826297031573</v>
      </c>
      <c r="L74" s="21"/>
      <c r="M74" s="21">
        <v>19078.676596980156</v>
      </c>
      <c r="N74" s="22">
        <v>21685.094100062957</v>
      </c>
      <c r="O74" s="9">
        <v>-0.12019396784979752</v>
      </c>
      <c r="P74" s="21">
        <v>-2606.417503082801</v>
      </c>
    </row>
    <row r="75" ht="15.75" customHeight="1">
      <c r="B75" s="45" t="s">
        <v>98</v>
      </c>
      <c r="C75" s="46"/>
      <c r="D75" s="46"/>
      <c r="E75" s="46"/>
      <c r="F75" s="46">
        <v>132.43376565079856</v>
      </c>
      <c r="G75" s="46">
        <v>3497.241041701903</v>
      </c>
      <c r="H75" s="46">
        <v>1444.9751437665357</v>
      </c>
      <c r="I75" s="46"/>
      <c r="J75" s="46">
        <v>242.56594456176384</v>
      </c>
      <c r="K75" s="46">
        <v>947.7929191333502</v>
      </c>
      <c r="L75" s="46"/>
      <c r="M75" s="46">
        <v>6265.008814814352</v>
      </c>
      <c r="N75" s="47">
        <v>6968.604609195627</v>
      </c>
      <c r="O75" s="48">
        <v>-0.10096652541497678</v>
      </c>
      <c r="P75" s="46">
        <v>-703.5957943812746</v>
      </c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ht="15.75" customHeight="1">
      <c r="B76" s="45" t="s">
        <v>99</v>
      </c>
      <c r="C76" s="46"/>
      <c r="D76" s="46"/>
      <c r="E76" s="46"/>
      <c r="F76" s="46">
        <v>12451.99572160091</v>
      </c>
      <c r="G76" s="46">
        <v>1100.8737373452077</v>
      </c>
      <c r="H76" s="46">
        <v>2229.725580210772</v>
      </c>
      <c r="I76" s="46"/>
      <c r="J76" s="46">
        <v>7355.906161258389</v>
      </c>
      <c r="K76" s="46">
        <v>330.5214701226009</v>
      </c>
      <c r="L76" s="46"/>
      <c r="M76" s="46">
        <v>23469.022670537877</v>
      </c>
      <c r="N76" s="47">
        <v>26447.544440029284</v>
      </c>
      <c r="O76" s="48">
        <v>-0.11261997408664183</v>
      </c>
      <c r="P76" s="46">
        <v>-2978.5217694914063</v>
      </c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ht="15.75" customHeight="1">
      <c r="B77" s="45" t="s">
        <v>100</v>
      </c>
      <c r="C77" s="46"/>
      <c r="D77" s="46"/>
      <c r="E77" s="46"/>
      <c r="F77" s="46">
        <v>20142.15593386603</v>
      </c>
      <c r="G77" s="46">
        <v>6597.346999487461</v>
      </c>
      <c r="H77" s="46">
        <v>1156.0216495058921</v>
      </c>
      <c r="I77" s="46"/>
      <c r="J77" s="46">
        <v>2656.784130805089</v>
      </c>
      <c r="K77" s="46">
        <v>265.40637130375956</v>
      </c>
      <c r="L77" s="46"/>
      <c r="M77" s="46">
        <v>30817.715084968233</v>
      </c>
      <c r="N77" s="47">
        <v>34981.786577634506</v>
      </c>
      <c r="O77" s="48">
        <v>-0.11903541528460868</v>
      </c>
      <c r="P77" s="46">
        <v>-4164.071492666273</v>
      </c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ht="15.75" customHeight="1">
      <c r="B78" s="45" t="s">
        <v>101</v>
      </c>
      <c r="C78" s="46"/>
      <c r="D78" s="46"/>
      <c r="E78" s="46"/>
      <c r="F78" s="46">
        <v>90326.88933797271</v>
      </c>
      <c r="G78" s="46">
        <v>6679.717476423525</v>
      </c>
      <c r="H78" s="46">
        <v>1052.9203057472414</v>
      </c>
      <c r="I78" s="46"/>
      <c r="J78" s="46">
        <v>4557.601950198151</v>
      </c>
      <c r="K78" s="46">
        <v>177.80611821063428</v>
      </c>
      <c r="L78" s="46"/>
      <c r="M78" s="46">
        <v>102794.93518855226</v>
      </c>
      <c r="N78" s="47">
        <v>118101.26279720335</v>
      </c>
      <c r="O78" s="48">
        <v>-0.12960342037099323</v>
      </c>
      <c r="P78" s="46">
        <v>-15306.327608651089</v>
      </c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ht="15.75" customHeight="1">
      <c r="B79" s="45" t="s">
        <v>102</v>
      </c>
      <c r="C79" s="46"/>
      <c r="D79" s="46"/>
      <c r="E79" s="46"/>
      <c r="F79" s="46">
        <v>33871.15122362011</v>
      </c>
      <c r="G79" s="46">
        <v>2200.1377885997513</v>
      </c>
      <c r="H79" s="46">
        <v>16562.231789370162</v>
      </c>
      <c r="I79" s="46"/>
      <c r="J79" s="46">
        <v>11781.201329383468</v>
      </c>
      <c r="K79" s="46">
        <v>221.72487417514665</v>
      </c>
      <c r="L79" s="46"/>
      <c r="M79" s="46">
        <v>64636.447005148635</v>
      </c>
      <c r="N79" s="47">
        <v>72190.73879862083</v>
      </c>
      <c r="O79" s="48">
        <v>-0.1046435030197602</v>
      </c>
      <c r="P79" s="46">
        <v>-7554.291793472199</v>
      </c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ht="15.75" customHeight="1">
      <c r="B80" s="2" t="s">
        <v>103</v>
      </c>
      <c r="C80" s="21"/>
      <c r="D80" s="21"/>
      <c r="E80" s="21"/>
      <c r="F80" s="21">
        <v>12677.740017725453</v>
      </c>
      <c r="G80" s="21">
        <v>3945.059154746686</v>
      </c>
      <c r="H80" s="21">
        <v>899.2685647236265</v>
      </c>
      <c r="I80" s="21"/>
      <c r="J80" s="21">
        <v>8208.832206439687</v>
      </c>
      <c r="K80" s="21">
        <v>643.3651293531618</v>
      </c>
      <c r="L80" s="21"/>
      <c r="M80" s="21">
        <v>26374.26507298861</v>
      </c>
      <c r="N80" s="22">
        <v>29863.609055946745</v>
      </c>
      <c r="O80" s="9">
        <v>-0.11684267552596089</v>
      </c>
      <c r="P80" s="21">
        <v>-3489.343982958133</v>
      </c>
    </row>
    <row r="81" ht="15.75" customHeight="1">
      <c r="B81" s="45" t="s">
        <v>104</v>
      </c>
      <c r="C81" s="46"/>
      <c r="D81" s="46"/>
      <c r="E81" s="46"/>
      <c r="F81" s="46">
        <v>1325.6322369141667</v>
      </c>
      <c r="G81" s="46">
        <v>3507.139105865349</v>
      </c>
      <c r="H81" s="46">
        <v>3018.7905751743097</v>
      </c>
      <c r="I81" s="46"/>
      <c r="J81" s="46">
        <v>206.52894795333748</v>
      </c>
      <c r="K81" s="46">
        <v>1922.0870374158358</v>
      </c>
      <c r="L81" s="46"/>
      <c r="M81" s="46">
        <v>9980.177903322998</v>
      </c>
      <c r="N81" s="47">
        <v>10949.458981225642</v>
      </c>
      <c r="O81" s="48">
        <v>-0.08852319366323123</v>
      </c>
      <c r="P81" s="46">
        <v>-969.281077902644</v>
      </c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ht="15.75" customHeight="1">
      <c r="B82" s="45" t="s">
        <v>105</v>
      </c>
      <c r="C82" s="46"/>
      <c r="D82" s="46"/>
      <c r="E82" s="46"/>
      <c r="F82" s="46">
        <v>54181.4714568557</v>
      </c>
      <c r="G82" s="46">
        <v>12391.403132956772</v>
      </c>
      <c r="H82" s="46">
        <v>16778.97120516431</v>
      </c>
      <c r="I82" s="46"/>
      <c r="J82" s="46">
        <v>51119.81696313544</v>
      </c>
      <c r="K82" s="46">
        <v>2628.608742819492</v>
      </c>
      <c r="L82" s="46"/>
      <c r="M82" s="46">
        <v>137100.27150093173</v>
      </c>
      <c r="N82" s="47">
        <v>153292.57208646162</v>
      </c>
      <c r="O82" s="48">
        <v>-0.10563004041968152</v>
      </c>
      <c r="P82" s="46">
        <v>-16192.300585529883</v>
      </c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ht="15.75" customHeight="1">
      <c r="B83" s="45" t="s">
        <v>106</v>
      </c>
      <c r="C83" s="46"/>
      <c r="D83" s="46"/>
      <c r="E83" s="46"/>
      <c r="F83" s="46">
        <v>107808.51975177672</v>
      </c>
      <c r="G83" s="46">
        <v>33037.38059213489</v>
      </c>
      <c r="H83" s="46">
        <v>22101.668163921866</v>
      </c>
      <c r="I83" s="46"/>
      <c r="J83" s="46">
        <v>37780.603832914276</v>
      </c>
      <c r="K83" s="46">
        <v>493.0746684463202</v>
      </c>
      <c r="L83" s="46"/>
      <c r="M83" s="46">
        <v>201221.24700919405</v>
      </c>
      <c r="N83" s="47">
        <v>227006.8815212516</v>
      </c>
      <c r="O83" s="48">
        <v>-0.11358966009866796</v>
      </c>
      <c r="P83" s="46">
        <v>-25785.634512057557</v>
      </c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ht="15.75" customHeight="1">
      <c r="B84" s="45" t="s">
        <v>107</v>
      </c>
      <c r="C84" s="46"/>
      <c r="D84" s="46"/>
      <c r="E84" s="46"/>
      <c r="F84" s="46">
        <v>14464.101835301286</v>
      </c>
      <c r="G84" s="46">
        <v>2303.245582302554</v>
      </c>
      <c r="H84" s="46">
        <v>2567.3419312804626</v>
      </c>
      <c r="I84" s="46"/>
      <c r="J84" s="46">
        <v>7256.605383162611</v>
      </c>
      <c r="K84" s="46">
        <v>515.5494718306866</v>
      </c>
      <c r="L84" s="46"/>
      <c r="M84" s="46">
        <v>27106.8442038776</v>
      </c>
      <c r="N84" s="47">
        <v>30513.087389202676</v>
      </c>
      <c r="O84" s="48">
        <v>-0.11163220364683266</v>
      </c>
      <c r="P84" s="46">
        <v>-3406.2431853250746</v>
      </c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ht="15.75" customHeight="1">
      <c r="B85" s="45" t="s">
        <v>108</v>
      </c>
      <c r="C85" s="46"/>
      <c r="D85" s="46"/>
      <c r="E85" s="46"/>
      <c r="F85" s="46">
        <v>45156.15743740277</v>
      </c>
      <c r="G85" s="46">
        <v>4275.142240689944</v>
      </c>
      <c r="H85" s="46">
        <v>3776.4643417951647</v>
      </c>
      <c r="I85" s="46"/>
      <c r="J85" s="46">
        <v>15144.884807430002</v>
      </c>
      <c r="K85" s="46">
        <v>118.94858475156181</v>
      </c>
      <c r="L85" s="46"/>
      <c r="M85" s="46">
        <v>68471.59741206944</v>
      </c>
      <c r="N85" s="47">
        <v>77800.21201053982</v>
      </c>
      <c r="O85" s="48">
        <v>-0.11990474521080484</v>
      </c>
      <c r="P85" s="46">
        <v>-9328.614598470376</v>
      </c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ht="15.75" customHeight="1">
      <c r="B86" s="45" t="s">
        <v>109</v>
      </c>
      <c r="C86" s="46"/>
      <c r="D86" s="46"/>
      <c r="E86" s="46"/>
      <c r="F86" s="46">
        <v>25002.98378940129</v>
      </c>
      <c r="G86" s="46">
        <v>50640.19191787956</v>
      </c>
      <c r="H86" s="46">
        <v>1104.1487859580106</v>
      </c>
      <c r="I86" s="46"/>
      <c r="J86" s="46">
        <v>24486.205807112172</v>
      </c>
      <c r="K86" s="46">
        <v>1108.7897535022737</v>
      </c>
      <c r="L86" s="46"/>
      <c r="M86" s="46">
        <v>102342.3200538533</v>
      </c>
      <c r="N86" s="47">
        <v>114886.34222766857</v>
      </c>
      <c r="O86" s="48">
        <v>-0.10918636567745339</v>
      </c>
      <c r="P86" s="46">
        <v>-12544.022173815276</v>
      </c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ht="15.75" customHeight="1">
      <c r="B87" s="45" t="s">
        <v>110</v>
      </c>
      <c r="C87" s="46"/>
      <c r="D87" s="46"/>
      <c r="E87" s="46"/>
      <c r="F87" s="46">
        <v>41050.757172188125</v>
      </c>
      <c r="G87" s="46">
        <v>10796.82791536279</v>
      </c>
      <c r="H87" s="46">
        <v>2652.4784629669966</v>
      </c>
      <c r="I87" s="46"/>
      <c r="J87" s="46">
        <v>16617.8839019472</v>
      </c>
      <c r="K87" s="46">
        <v>2636.972934467167</v>
      </c>
      <c r="L87" s="46"/>
      <c r="M87" s="46">
        <v>73754.92038693227</v>
      </c>
      <c r="N87" s="47">
        <v>83862.18396623776</v>
      </c>
      <c r="O87" s="48">
        <v>-0.12052230339451447</v>
      </c>
      <c r="P87" s="46">
        <v>-10107.263579305494</v>
      </c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ht="15.75" customHeight="1">
      <c r="B88" s="45" t="s">
        <v>111</v>
      </c>
      <c r="C88" s="46"/>
      <c r="D88" s="46"/>
      <c r="E88" s="46"/>
      <c r="F88" s="46">
        <v>51174.53850897699</v>
      </c>
      <c r="G88" s="46">
        <v>5406.259842161381</v>
      </c>
      <c r="H88" s="46">
        <v>5145.344070792771</v>
      </c>
      <c r="I88" s="46"/>
      <c r="J88" s="46">
        <v>19453.656752547846</v>
      </c>
      <c r="K88" s="46">
        <v>1198.4325221531271</v>
      </c>
      <c r="L88" s="46"/>
      <c r="M88" s="46">
        <v>82378.23169663212</v>
      </c>
      <c r="N88" s="47">
        <v>93360.62778139625</v>
      </c>
      <c r="O88" s="48">
        <v>-0.11763412849450187</v>
      </c>
      <c r="P88" s="46">
        <v>-10982.396084764128</v>
      </c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ht="15.75" customHeight="1">
      <c r="B89" s="45" t="s">
        <v>112</v>
      </c>
      <c r="C89" s="49"/>
      <c r="D89" s="49"/>
      <c r="E89" s="49"/>
      <c r="F89" s="49">
        <v>30131.367312632596</v>
      </c>
      <c r="G89" s="49">
        <v>35146.63678610801</v>
      </c>
      <c r="H89" s="49">
        <v>4333.40223127159</v>
      </c>
      <c r="I89" s="49"/>
      <c r="J89" s="49">
        <v>17023.531192450864</v>
      </c>
      <c r="K89" s="49">
        <v>2880.315002380901</v>
      </c>
      <c r="L89" s="49"/>
      <c r="M89" s="50">
        <v>89515.0</v>
      </c>
      <c r="N89" s="51">
        <v>100044.0</v>
      </c>
      <c r="O89" s="52">
        <v>-0.105</v>
      </c>
      <c r="P89" s="49">
        <v>-10529.0</v>
      </c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ht="15.75" customHeight="1">
      <c r="B90" s="55" t="s">
        <v>113</v>
      </c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5"/>
      <c r="N90" s="36"/>
      <c r="O90" s="34"/>
      <c r="P90" s="34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ht="15.75" customHeight="1">
      <c r="B91" s="2" t="s">
        <v>114</v>
      </c>
      <c r="C91" s="21"/>
      <c r="D91" s="21"/>
      <c r="E91" s="21"/>
      <c r="F91" s="21">
        <v>1144276.0530824396</v>
      </c>
      <c r="G91" s="21">
        <v>290417.76548822323</v>
      </c>
      <c r="H91" s="21">
        <v>177644.39340688908</v>
      </c>
      <c r="I91" s="21"/>
      <c r="J91" s="21">
        <v>456852.83993028186</v>
      </c>
      <c r="K91" s="21">
        <v>37982.72965043562</v>
      </c>
      <c r="L91" s="21"/>
      <c r="M91" s="21">
        <v>2107173.7815582696</v>
      </c>
      <c r="N91" s="22">
        <v>2378892.7125857063</v>
      </c>
      <c r="O91" s="9">
        <v>-0.11422075892279114</v>
      </c>
      <c r="P91" s="21">
        <v>-271718.9310274366</v>
      </c>
      <c r="R91" s="21"/>
    </row>
    <row r="92" ht="15.75" customHeight="1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2"/>
      <c r="O92" s="9"/>
      <c r="P92" s="21"/>
    </row>
    <row r="93" ht="15.75" customHeight="1">
      <c r="A93" s="20" t="s">
        <v>115</v>
      </c>
      <c r="B93" s="2" t="s">
        <v>116</v>
      </c>
      <c r="C93" s="21"/>
      <c r="D93" s="21"/>
      <c r="E93" s="21"/>
      <c r="F93" s="21"/>
      <c r="G93" s="21">
        <v>229697.0</v>
      </c>
      <c r="H93" s="21">
        <v>47341.423315058135</v>
      </c>
      <c r="I93" s="21"/>
      <c r="J93" s="21">
        <v>62291.91858892916</v>
      </c>
      <c r="K93" s="21">
        <v>876951.0</v>
      </c>
      <c r="L93" s="21"/>
      <c r="M93" s="21">
        <v>1216281.3419039873</v>
      </c>
      <c r="N93" s="22">
        <v>1325851.8142585494</v>
      </c>
      <c r="O93" s="9">
        <v>-0.08264156761427872</v>
      </c>
      <c r="P93" s="21">
        <v>-109570.47235456202</v>
      </c>
    </row>
    <row r="94" ht="15.75" customHeight="1">
      <c r="B94" s="29" t="s">
        <v>117</v>
      </c>
      <c r="C94" s="30"/>
      <c r="D94" s="30"/>
      <c r="E94" s="30"/>
      <c r="F94" s="30"/>
      <c r="G94" s="30">
        <v>668124.0</v>
      </c>
      <c r="H94" s="30">
        <v>327033.0</v>
      </c>
      <c r="I94" s="30"/>
      <c r="J94" s="30">
        <v>2168.3713964442245</v>
      </c>
      <c r="K94" s="30"/>
      <c r="L94" s="30">
        <v>111679.1105108016</v>
      </c>
      <c r="M94" s="30">
        <v>1109004.481907246</v>
      </c>
      <c r="N94" s="31">
        <v>1230639.9904933085</v>
      </c>
      <c r="O94" s="32">
        <v>-0.09883922960873744</v>
      </c>
      <c r="P94" s="30">
        <v>-121635.50858606258</v>
      </c>
    </row>
    <row r="95" ht="15.75" customHeight="1">
      <c r="B95" s="2" t="s">
        <v>118</v>
      </c>
      <c r="G95" s="7">
        <v>897821.0</v>
      </c>
      <c r="H95" s="7">
        <v>374374.4233150581</v>
      </c>
      <c r="I95" s="7"/>
      <c r="J95" s="7">
        <v>64460.28998537338</v>
      </c>
      <c r="K95" s="7">
        <v>876951.0</v>
      </c>
      <c r="L95" s="7">
        <v>111679.1105108016</v>
      </c>
      <c r="M95" s="7">
        <v>2325285.823811233</v>
      </c>
      <c r="N95" s="7">
        <v>2556491.804751858</v>
      </c>
      <c r="O95" s="9">
        <v>-0.09043877258314416</v>
      </c>
      <c r="P95" s="21">
        <v>-231205.98094062507</v>
      </c>
    </row>
    <row r="96" ht="15.75" customHeight="1">
      <c r="B96" s="56" t="s">
        <v>123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57">
        <v>141615.0</v>
      </c>
    </row>
    <row r="97" ht="15.75" customHeight="1">
      <c r="M97" s="44">
        <f>sum(M95,M91,M66,M39,M23)</f>
        <v>7525913.675</v>
      </c>
    </row>
    <row r="98" ht="15.75" customHeight="1">
      <c r="M98" s="58">
        <v>8466699.0</v>
      </c>
    </row>
    <row r="99" ht="15.75" customHeight="1">
      <c r="M99" s="59">
        <f>M98-M97</f>
        <v>940785.3246</v>
      </c>
    </row>
    <row r="100" ht="15.75" customHeight="1">
      <c r="B100" s="56" t="s">
        <v>124</v>
      </c>
      <c r="M100" s="59">
        <f>sum(M96,M81:M90,M75:M79,M69:M72,M63,M59:M60,M49:M52,M41:M46,M33,M25:M31,M14:M21,)</f>
        <v>3550141.342</v>
      </c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5"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C11:C12"/>
    <mergeCell ref="D11:D12"/>
    <mergeCell ref="E11:E12"/>
    <mergeCell ref="F11:F12"/>
    <mergeCell ref="G11:G12"/>
    <mergeCell ref="H11:H12"/>
    <mergeCell ref="I11:I12"/>
    <mergeCell ref="J11:J12"/>
    <mergeCell ref="N11:N12"/>
    <mergeCell ref="O11:O12"/>
    <mergeCell ref="P11:P12"/>
    <mergeCell ref="F17:F20"/>
    <mergeCell ref="G17:G20"/>
    <mergeCell ref="D17:D20"/>
    <mergeCell ref="E17:E20"/>
    <mergeCell ref="D26:D27"/>
    <mergeCell ref="E26:E27"/>
    <mergeCell ref="F26:F27"/>
    <mergeCell ref="G26:G27"/>
    <mergeCell ref="H26:H27"/>
    <mergeCell ref="L45:L46"/>
    <mergeCell ref="M45:M46"/>
    <mergeCell ref="E45:E46"/>
    <mergeCell ref="F45:F46"/>
    <mergeCell ref="G45:G46"/>
    <mergeCell ref="H45:H46"/>
    <mergeCell ref="I45:I46"/>
    <mergeCell ref="J45:J46"/>
    <mergeCell ref="K45:K46"/>
    <mergeCell ref="O69:O71"/>
    <mergeCell ref="P69:P71"/>
    <mergeCell ref="H69:H71"/>
    <mergeCell ref="I69:I71"/>
    <mergeCell ref="J69:J71"/>
    <mergeCell ref="K69:K71"/>
    <mergeCell ref="L69:L71"/>
    <mergeCell ref="M69:M71"/>
    <mergeCell ref="N69:N71"/>
    <mergeCell ref="C89:C90"/>
    <mergeCell ref="D89:D90"/>
    <mergeCell ref="A93:A95"/>
    <mergeCell ref="A49:A65"/>
    <mergeCell ref="A68:A91"/>
    <mergeCell ref="C69:C71"/>
    <mergeCell ref="D69:D71"/>
    <mergeCell ref="E69:E71"/>
    <mergeCell ref="F69:F71"/>
    <mergeCell ref="G69:G71"/>
    <mergeCell ref="G89:G90"/>
    <mergeCell ref="M89:M90"/>
    <mergeCell ref="N89:N90"/>
    <mergeCell ref="O89:O90"/>
    <mergeCell ref="P89:P90"/>
    <mergeCell ref="E89:E90"/>
    <mergeCell ref="F89:F90"/>
    <mergeCell ref="H89:H90"/>
    <mergeCell ref="I89:I90"/>
    <mergeCell ref="J89:J90"/>
    <mergeCell ref="K89:K90"/>
    <mergeCell ref="L89:L90"/>
    <mergeCell ref="K11:K12"/>
    <mergeCell ref="L11:L12"/>
    <mergeCell ref="H17:H20"/>
    <mergeCell ref="I17:I20"/>
    <mergeCell ref="J17:J20"/>
    <mergeCell ref="K17:K20"/>
    <mergeCell ref="L17:L20"/>
    <mergeCell ref="M17:M20"/>
    <mergeCell ref="N17:N20"/>
    <mergeCell ref="O17:O20"/>
    <mergeCell ref="P17:P20"/>
    <mergeCell ref="N45:N46"/>
    <mergeCell ref="O45:O46"/>
    <mergeCell ref="P45:P46"/>
    <mergeCell ref="C6:M6"/>
    <mergeCell ref="A8:A23"/>
    <mergeCell ref="D9:D10"/>
    <mergeCell ref="E9:E10"/>
    <mergeCell ref="F9:F10"/>
    <mergeCell ref="G9:G10"/>
    <mergeCell ref="M11:M12"/>
    <mergeCell ref="I26:I27"/>
    <mergeCell ref="J26:J27"/>
    <mergeCell ref="K26:K27"/>
    <mergeCell ref="L26:L27"/>
    <mergeCell ref="M26:M27"/>
    <mergeCell ref="N26:N27"/>
    <mergeCell ref="O26:O27"/>
    <mergeCell ref="P26:P27"/>
    <mergeCell ref="C9:C10"/>
    <mergeCell ref="C17:C20"/>
    <mergeCell ref="A25:A39"/>
    <mergeCell ref="C26:C27"/>
    <mergeCell ref="A41:A47"/>
    <mergeCell ref="C45:C46"/>
    <mergeCell ref="D45:D46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43"/>
    <col customWidth="1" min="2" max="2" width="15.0"/>
    <col customWidth="1" min="3" max="4" width="8.86"/>
    <col customWidth="1" min="5" max="6" width="11.14"/>
    <col customWidth="1" min="7" max="7" width="12.86"/>
    <col customWidth="1" min="8" max="8" width="11.29"/>
    <col customWidth="1" min="9" max="9" width="10.14"/>
    <col customWidth="1" min="10" max="10" width="11.14"/>
    <col customWidth="1" min="11" max="11" width="11.29"/>
    <col customWidth="1" min="12" max="12" width="11.14"/>
    <col customWidth="1" min="13" max="14" width="12.71"/>
    <col customWidth="1" min="15" max="15" width="16.43"/>
    <col customWidth="1" min="16" max="16" width="10.14"/>
    <col customWidth="1" min="17" max="26" width="8.86"/>
  </cols>
  <sheetData>
    <row r="1">
      <c r="A1" s="15" t="s">
        <v>18</v>
      </c>
    </row>
    <row r="2">
      <c r="A2" s="16" t="s">
        <v>125</v>
      </c>
    </row>
    <row r="3">
      <c r="A3" s="17" t="s">
        <v>20</v>
      </c>
    </row>
    <row r="6">
      <c r="C6" s="18" t="s">
        <v>126</v>
      </c>
      <c r="N6" s="19" t="s">
        <v>120</v>
      </c>
    </row>
    <row r="7"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23</v>
      </c>
      <c r="I7" s="2" t="s">
        <v>24</v>
      </c>
      <c r="J7" s="2" t="s">
        <v>14</v>
      </c>
      <c r="K7" s="2" t="s">
        <v>15</v>
      </c>
      <c r="L7" s="2" t="s">
        <v>16</v>
      </c>
      <c r="M7" s="2" t="s">
        <v>127</v>
      </c>
      <c r="N7" s="19" t="s">
        <v>121</v>
      </c>
      <c r="O7" s="2" t="s">
        <v>128</v>
      </c>
      <c r="P7" s="2" t="s">
        <v>28</v>
      </c>
    </row>
    <row r="8">
      <c r="A8" s="20" t="s">
        <v>29</v>
      </c>
      <c r="B8" s="2" t="s">
        <v>30</v>
      </c>
      <c r="C8" s="21"/>
      <c r="D8" s="21">
        <v>34970.42989517533</v>
      </c>
      <c r="E8" s="21"/>
      <c r="F8" s="21"/>
      <c r="G8" s="21">
        <v>9536.159969121054</v>
      </c>
      <c r="H8" s="21">
        <v>1025.3482913683106</v>
      </c>
      <c r="I8" s="21"/>
      <c r="J8" s="21">
        <v>7757.915002304734</v>
      </c>
      <c r="K8" s="21">
        <v>22.62275651616748</v>
      </c>
      <c r="L8" s="21"/>
      <c r="M8" s="21">
        <v>53312.4759144856</v>
      </c>
      <c r="N8" s="22">
        <v>60437.739125075685</v>
      </c>
      <c r="O8" s="9">
        <v>-0.11789427125730792</v>
      </c>
      <c r="P8" s="21">
        <v>-7125.263210590085</v>
      </c>
    </row>
    <row r="9">
      <c r="B9" s="2" t="s">
        <v>31</v>
      </c>
      <c r="C9" s="21"/>
      <c r="D9" s="21">
        <v>152369.37567111963</v>
      </c>
      <c r="E9" s="21"/>
      <c r="F9" s="21">
        <v>18611.78270991292</v>
      </c>
      <c r="G9" s="21">
        <v>99361.01876211973</v>
      </c>
      <c r="H9" s="21">
        <v>57718.72340127866</v>
      </c>
      <c r="I9" s="21"/>
      <c r="J9" s="21">
        <v>57229.06634008027</v>
      </c>
      <c r="K9" s="21">
        <v>513.7052620820945</v>
      </c>
      <c r="L9" s="21"/>
      <c r="M9" s="21">
        <v>385803.67214659334</v>
      </c>
      <c r="N9" s="25">
        <v>495209.974602797</v>
      </c>
      <c r="O9" s="26">
        <v>-0.06379705440983163</v>
      </c>
      <c r="P9" s="23">
        <v>-31592.937694025983</v>
      </c>
    </row>
    <row r="10">
      <c r="B10" s="2" t="s">
        <v>32</v>
      </c>
      <c r="C10" s="21"/>
      <c r="D10" s="21">
        <v>26888.71335372699</v>
      </c>
      <c r="E10" s="21"/>
      <c r="F10" s="21"/>
      <c r="G10" s="21">
        <v>38868.305942705316</v>
      </c>
      <c r="H10" s="21">
        <v>1598.6963883889077</v>
      </c>
      <c r="I10" s="21"/>
      <c r="J10" s="21">
        <v>9722.95404592776</v>
      </c>
      <c r="K10" s="21">
        <v>734.6950314287259</v>
      </c>
      <c r="L10" s="21"/>
      <c r="M10" s="21">
        <v>77813.3647621777</v>
      </c>
      <c r="N10" s="28"/>
    </row>
    <row r="11">
      <c r="B11" s="2" t="s">
        <v>33</v>
      </c>
      <c r="C11" s="21"/>
      <c r="D11" s="21">
        <v>106011.39085649258</v>
      </c>
      <c r="E11" s="21"/>
      <c r="F11" s="21"/>
      <c r="G11" s="21">
        <v>35812.69534647784</v>
      </c>
      <c r="H11" s="21">
        <v>28046.06219673416</v>
      </c>
      <c r="I11" s="21"/>
      <c r="J11" s="21">
        <v>22161.445052149706</v>
      </c>
      <c r="K11" s="21">
        <v>132.68287292314903</v>
      </c>
      <c r="L11" s="21"/>
      <c r="M11" s="21">
        <v>192164.27632477743</v>
      </c>
      <c r="N11" s="25">
        <v>209969.9084445879</v>
      </c>
      <c r="O11" s="26">
        <v>0.008586811638635174</v>
      </c>
      <c r="P11" s="23">
        <v>1802.9720535951492</v>
      </c>
    </row>
    <row r="12">
      <c r="B12" s="2" t="s">
        <v>34</v>
      </c>
      <c r="C12" s="21"/>
      <c r="D12" s="21">
        <v>2273.9930622945294</v>
      </c>
      <c r="E12" s="21"/>
      <c r="F12" s="21"/>
      <c r="G12" s="21">
        <v>5060.795563169485</v>
      </c>
      <c r="H12" s="21">
        <v>151.1567505101515</v>
      </c>
      <c r="I12" s="21"/>
      <c r="J12" s="21">
        <v>12094.51042675918</v>
      </c>
      <c r="K12" s="21">
        <v>28.148370672281473</v>
      </c>
      <c r="L12" s="21"/>
      <c r="M12" s="21">
        <v>19608.604173405627</v>
      </c>
      <c r="N12" s="28"/>
    </row>
    <row r="13">
      <c r="B13" s="2" t="s">
        <v>35</v>
      </c>
      <c r="C13" s="21"/>
      <c r="D13" s="21"/>
      <c r="E13" s="21"/>
      <c r="F13" s="21"/>
      <c r="G13" s="21">
        <v>2767.732324362873</v>
      </c>
      <c r="H13" s="21">
        <v>7224.659546311774</v>
      </c>
      <c r="I13" s="21"/>
      <c r="J13" s="21">
        <v>5077.480562213208</v>
      </c>
      <c r="K13" s="21">
        <v>100.31433068156285</v>
      </c>
      <c r="L13" s="21"/>
      <c r="M13" s="21">
        <v>15170.186763569418</v>
      </c>
      <c r="N13" s="22">
        <v>14525.813234870515</v>
      </c>
      <c r="O13" s="9">
        <v>0.04436058197086183</v>
      </c>
      <c r="P13" s="21">
        <v>644.3735286989031</v>
      </c>
    </row>
    <row r="14">
      <c r="B14" s="45" t="s">
        <v>36</v>
      </c>
      <c r="C14" s="46">
        <v>15818.039999999997</v>
      </c>
      <c r="D14" s="46"/>
      <c r="E14" s="46"/>
      <c r="F14" s="46"/>
      <c r="G14" s="46">
        <v>9343.362137062863</v>
      </c>
      <c r="H14" s="46">
        <v>6527.284091750647</v>
      </c>
      <c r="I14" s="46"/>
      <c r="J14" s="46">
        <v>2800.4520265101455</v>
      </c>
      <c r="K14" s="46">
        <v>102.38383783654103</v>
      </c>
      <c r="L14" s="46"/>
      <c r="M14" s="46">
        <v>34591.522093160194</v>
      </c>
      <c r="N14" s="47">
        <v>33505.8940506995</v>
      </c>
      <c r="O14" s="48">
        <v>0.03240110652824174</v>
      </c>
      <c r="P14" s="46">
        <v>1085.6280424606957</v>
      </c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>
      <c r="B15" s="45" t="s">
        <v>37</v>
      </c>
      <c r="C15" s="46">
        <v>2531.8859999999995</v>
      </c>
      <c r="D15" s="46"/>
      <c r="E15" s="46"/>
      <c r="F15" s="46"/>
      <c r="G15" s="46">
        <v>2662.7811287918203</v>
      </c>
      <c r="H15" s="46">
        <v>5493.8747591261945</v>
      </c>
      <c r="I15" s="46"/>
      <c r="J15" s="46">
        <v>9579.326133356286</v>
      </c>
      <c r="K15" s="46">
        <v>67.58875388990766</v>
      </c>
      <c r="L15" s="46"/>
      <c r="M15" s="46">
        <v>20335.456775164206</v>
      </c>
      <c r="N15" s="47">
        <v>19455.369713027772</v>
      </c>
      <c r="O15" s="48">
        <v>0.04523620342959131</v>
      </c>
      <c r="P15" s="46">
        <v>880.0870621364338</v>
      </c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>
      <c r="B16" s="45" t="s">
        <v>38</v>
      </c>
      <c r="C16" s="46">
        <v>18489.801650246656</v>
      </c>
      <c r="D16" s="46"/>
      <c r="E16" s="46"/>
      <c r="F16" s="46"/>
      <c r="G16" s="46">
        <v>4332.733570742628</v>
      </c>
      <c r="H16" s="46">
        <v>1034.9851042206565</v>
      </c>
      <c r="I16" s="46"/>
      <c r="J16" s="46">
        <v>9999.86303225491</v>
      </c>
      <c r="K16" s="46">
        <v>40.93881062620005</v>
      </c>
      <c r="L16" s="46"/>
      <c r="M16" s="46">
        <v>33898.32216809105</v>
      </c>
      <c r="N16" s="47">
        <v>32441.556057684214</v>
      </c>
      <c r="O16" s="48">
        <v>0.04490432295592003</v>
      </c>
      <c r="P16" s="46">
        <v>1456.7661104068357</v>
      </c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>
      <c r="B17" s="45" t="s">
        <v>39</v>
      </c>
      <c r="C17" s="46"/>
      <c r="D17" s="46"/>
      <c r="E17" s="46"/>
      <c r="F17" s="46"/>
      <c r="G17" s="46">
        <v>267.976691552421</v>
      </c>
      <c r="H17" s="46">
        <v>96.9182367781256</v>
      </c>
      <c r="I17" s="46"/>
      <c r="J17" s="46">
        <v>3411.8792368454247</v>
      </c>
      <c r="K17" s="46">
        <v>0.8932556385080702</v>
      </c>
      <c r="L17" s="46"/>
      <c r="M17" s="46">
        <v>3777.667420814479</v>
      </c>
      <c r="N17" s="51">
        <v>17580.62161359372</v>
      </c>
      <c r="O17" s="52">
        <v>0.06714271331355103</v>
      </c>
      <c r="P17" s="49">
        <v>1180.410636875542</v>
      </c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>
      <c r="B18" s="45" t="s">
        <v>40</v>
      </c>
      <c r="C18" s="46"/>
      <c r="D18" s="46"/>
      <c r="E18" s="46"/>
      <c r="F18" s="46"/>
      <c r="G18" s="46">
        <v>503.89247705527015</v>
      </c>
      <c r="H18" s="46">
        <v>391.1465353141535</v>
      </c>
      <c r="I18" s="46"/>
      <c r="J18" s="46">
        <v>4642.235417990941</v>
      </c>
      <c r="K18" s="46">
        <v>1.8895967889572634</v>
      </c>
      <c r="L18" s="46"/>
      <c r="M18" s="46">
        <v>5539.164027149322</v>
      </c>
      <c r="N18" s="28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>
      <c r="B19" s="45" t="s">
        <v>41</v>
      </c>
      <c r="C19" s="46"/>
      <c r="D19" s="46"/>
      <c r="E19" s="46"/>
      <c r="F19" s="46"/>
      <c r="G19" s="46">
        <v>126.27638245973641</v>
      </c>
      <c r="H19" s="46">
        <v>94.20218131496335</v>
      </c>
      <c r="I19" s="46"/>
      <c r="J19" s="46">
        <v>4232.531787285445</v>
      </c>
      <c r="K19" s="46">
        <v>3.7882914737920923</v>
      </c>
      <c r="L19" s="46"/>
      <c r="M19" s="46">
        <v>4456.798642533937</v>
      </c>
      <c r="N19" s="28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>
      <c r="B20" s="45" t="s">
        <v>42</v>
      </c>
      <c r="C20" s="46"/>
      <c r="D20" s="46"/>
      <c r="E20" s="46"/>
      <c r="F20" s="46"/>
      <c r="G20" s="46">
        <v>148.51608981730072</v>
      </c>
      <c r="H20" s="46">
        <v>1102.8006600403307</v>
      </c>
      <c r="I20" s="46"/>
      <c r="J20" s="46">
        <v>3711.7346313420744</v>
      </c>
      <c r="K20" s="46">
        <v>24.350778771817826</v>
      </c>
      <c r="L20" s="46"/>
      <c r="M20" s="46">
        <v>4987.402159971524</v>
      </c>
      <c r="N20" s="28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ht="15.75" customHeight="1">
      <c r="B21" s="45" t="s">
        <v>43</v>
      </c>
      <c r="C21" s="46"/>
      <c r="D21" s="46">
        <v>373.1179245283019</v>
      </c>
      <c r="E21" s="46"/>
      <c r="F21" s="46"/>
      <c r="G21" s="46">
        <v>2821.3877751237874</v>
      </c>
      <c r="H21" s="46">
        <v>942.524640840252</v>
      </c>
      <c r="I21" s="46"/>
      <c r="J21" s="46">
        <v>5043.831862185952</v>
      </c>
      <c r="K21" s="46">
        <v>0.0</v>
      </c>
      <c r="L21" s="46"/>
      <c r="M21" s="46">
        <v>9180.862202678294</v>
      </c>
      <c r="N21" s="47">
        <v>8767.859845194123</v>
      </c>
      <c r="O21" s="48">
        <v>0.04710412401386039</v>
      </c>
      <c r="P21" s="46">
        <v>413.0023574841707</v>
      </c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ht="15.75" customHeight="1">
      <c r="B22" s="29" t="s">
        <v>44</v>
      </c>
      <c r="C22" s="30"/>
      <c r="D22" s="30"/>
      <c r="E22" s="30"/>
      <c r="F22" s="30"/>
      <c r="G22" s="30">
        <v>13570.687349110234</v>
      </c>
      <c r="H22" s="30">
        <v>24924.70035771953</v>
      </c>
      <c r="I22" s="30"/>
      <c r="J22" s="30">
        <v>9144.151924389398</v>
      </c>
      <c r="K22" s="30">
        <v>143.04772522147505</v>
      </c>
      <c r="L22" s="30"/>
      <c r="M22" s="30">
        <v>47782.587356440636</v>
      </c>
      <c r="N22" s="31">
        <v>45797.76662905855</v>
      </c>
      <c r="O22" s="32">
        <v>0.04333881045899573</v>
      </c>
      <c r="P22" s="30">
        <v>1984.820727382088</v>
      </c>
    </row>
    <row r="23" ht="15.75" customHeight="1">
      <c r="B23" s="2" t="s">
        <v>1</v>
      </c>
      <c r="C23" s="21">
        <v>36839.727650246656</v>
      </c>
      <c r="D23" s="21">
        <v>322887.0207633374</v>
      </c>
      <c r="E23" s="21"/>
      <c r="F23" s="21">
        <v>18611.78270991292</v>
      </c>
      <c r="G23" s="21">
        <v>225184.3215096724</v>
      </c>
      <c r="H23" s="21">
        <v>136373.0831416968</v>
      </c>
      <c r="I23" s="21"/>
      <c r="J23" s="21">
        <v>166609.37748159544</v>
      </c>
      <c r="K23" s="21">
        <v>1917.04967455118</v>
      </c>
      <c r="L23" s="21"/>
      <c r="M23" s="21">
        <v>908422.3629310129</v>
      </c>
      <c r="N23" s="22">
        <v>937692.5033165889</v>
      </c>
      <c r="O23" s="9">
        <v>-0.03121507347243205</v>
      </c>
      <c r="P23" s="21">
        <v>-29270.140385576058</v>
      </c>
    </row>
    <row r="24" ht="15.75" customHeight="1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9"/>
      <c r="P24" s="21"/>
    </row>
    <row r="25" ht="15.75" customHeight="1">
      <c r="A25" s="53" t="s">
        <v>45</v>
      </c>
      <c r="B25" s="45" t="s">
        <v>46</v>
      </c>
      <c r="C25" s="46"/>
      <c r="D25" s="46"/>
      <c r="E25" s="46">
        <v>6131.697544642857</v>
      </c>
      <c r="F25" s="46">
        <v>173282.94575818698</v>
      </c>
      <c r="G25" s="46">
        <v>43090.75087713215</v>
      </c>
      <c r="H25" s="46">
        <v>27166.013898256613</v>
      </c>
      <c r="I25" s="46"/>
      <c r="J25" s="46">
        <v>52466.297939891774</v>
      </c>
      <c r="K25" s="46">
        <v>31749.149863961386</v>
      </c>
      <c r="L25" s="46"/>
      <c r="M25" s="46">
        <v>333886.8558820718</v>
      </c>
      <c r="N25" s="47">
        <v>316675.1398735922</v>
      </c>
      <c r="O25" s="48">
        <v>0.054351333089645196</v>
      </c>
      <c r="P25" s="46">
        <v>17211.71600847959</v>
      </c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ht="15.75" customHeight="1">
      <c r="B26" s="45" t="s">
        <v>47</v>
      </c>
      <c r="C26" s="46"/>
      <c r="D26" s="46"/>
      <c r="E26" s="46">
        <v>7428.902901785715</v>
      </c>
      <c r="F26" s="46">
        <v>43164.14334452709</v>
      </c>
      <c r="G26" s="46">
        <v>23476.803238190674</v>
      </c>
      <c r="H26" s="46">
        <v>12270.598359179821</v>
      </c>
      <c r="I26" s="46"/>
      <c r="J26" s="46">
        <v>30356.07520910966</v>
      </c>
      <c r="K26" s="46">
        <v>2590.3171640562805</v>
      </c>
      <c r="L26" s="46"/>
      <c r="M26" s="46">
        <v>119286.84021684925</v>
      </c>
      <c r="N26" s="51">
        <v>116817.0</v>
      </c>
      <c r="O26" s="52">
        <v>0.028651432852109533</v>
      </c>
      <c r="P26" s="49">
        <v>3346.9744314848795</v>
      </c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ht="15.75" customHeight="1">
      <c r="B27" s="45" t="s">
        <v>48</v>
      </c>
      <c r="C27" s="46"/>
      <c r="D27" s="46"/>
      <c r="E27" s="46"/>
      <c r="F27" s="46">
        <v>206.83296236729709</v>
      </c>
      <c r="G27" s="46">
        <v>166.88784412896575</v>
      </c>
      <c r="H27" s="46">
        <v>7.572734764521615</v>
      </c>
      <c r="I27" s="46"/>
      <c r="J27" s="46">
        <v>468.1134646336965</v>
      </c>
      <c r="K27" s="46">
        <v>27.727208741159032</v>
      </c>
      <c r="L27" s="46"/>
      <c r="M27" s="46">
        <v>877.1342146356401</v>
      </c>
      <c r="N27" s="28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ht="15.75" customHeight="1">
      <c r="B28" s="45" t="s">
        <v>49</v>
      </c>
      <c r="C28" s="46"/>
      <c r="D28" s="46"/>
      <c r="E28" s="46">
        <v>1118.0388764880952</v>
      </c>
      <c r="F28" s="46">
        <v>4666.938535419438</v>
      </c>
      <c r="G28" s="46">
        <v>274.3893093621485</v>
      </c>
      <c r="H28" s="46">
        <v>357.823670071865</v>
      </c>
      <c r="I28" s="46"/>
      <c r="J28" s="46">
        <v>1778.6622950437736</v>
      </c>
      <c r="K28" s="46">
        <v>25.97530068520349</v>
      </c>
      <c r="L28" s="46"/>
      <c r="M28" s="46">
        <v>8221.827987070525</v>
      </c>
      <c r="N28" s="47">
        <v>8001.602668381134</v>
      </c>
      <c r="O28" s="48">
        <v>0.027522651125833256</v>
      </c>
      <c r="P28" s="46">
        <v>220.2253186893904</v>
      </c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ht="15.75" customHeight="1">
      <c r="B29" s="45" t="s">
        <v>50</v>
      </c>
      <c r="C29" s="46"/>
      <c r="D29" s="46"/>
      <c r="E29" s="46">
        <v>1972.8331473214287</v>
      </c>
      <c r="F29" s="46">
        <v>5241.420005281274</v>
      </c>
      <c r="G29" s="46">
        <v>1063.5488092739965</v>
      </c>
      <c r="H29" s="46">
        <v>569.3889904805706</v>
      </c>
      <c r="I29" s="46"/>
      <c r="J29" s="46">
        <v>3151.4614076303774</v>
      </c>
      <c r="K29" s="46">
        <v>389.19192986922405</v>
      </c>
      <c r="L29" s="46"/>
      <c r="M29" s="46">
        <v>12387.844289856872</v>
      </c>
      <c r="N29" s="47">
        <v>12038.782850365147</v>
      </c>
      <c r="O29" s="48">
        <v>0.02899474505274737</v>
      </c>
      <c r="P29" s="46">
        <v>349.06143949172474</v>
      </c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ht="15.75" customHeight="1">
      <c r="B30" s="45" t="s">
        <v>51</v>
      </c>
      <c r="C30" s="46"/>
      <c r="D30" s="46"/>
      <c r="E30" s="46"/>
      <c r="F30" s="46">
        <v>1724.9877800168026</v>
      </c>
      <c r="G30" s="46">
        <v>3021.23317599939</v>
      </c>
      <c r="H30" s="46">
        <v>2552.4002492725263</v>
      </c>
      <c r="I30" s="46"/>
      <c r="J30" s="46">
        <v>4120.227786980301</v>
      </c>
      <c r="K30" s="46">
        <v>65.88705922141877</v>
      </c>
      <c r="L30" s="46"/>
      <c r="M30" s="46">
        <v>11484.73605149044</v>
      </c>
      <c r="N30" s="47">
        <v>11251.433326371352</v>
      </c>
      <c r="O30" s="48">
        <v>0.020735378182641585</v>
      </c>
      <c r="P30" s="46">
        <v>233.30272511908697</v>
      </c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t="15.75" customHeight="1">
      <c r="B31" s="45" t="s">
        <v>52</v>
      </c>
      <c r="C31" s="46"/>
      <c r="D31" s="46"/>
      <c r="E31" s="46">
        <v>17683.43136160714</v>
      </c>
      <c r="F31" s="46">
        <v>8052.107887983676</v>
      </c>
      <c r="G31" s="46">
        <v>13021.132565560552</v>
      </c>
      <c r="H31" s="46">
        <v>6011.596827809634</v>
      </c>
      <c r="I31" s="46"/>
      <c r="J31" s="46">
        <v>8050.914830899394</v>
      </c>
      <c r="K31" s="46">
        <v>210.1571467063049</v>
      </c>
      <c r="L31" s="46"/>
      <c r="M31" s="46">
        <v>53029.3406205667</v>
      </c>
      <c r="N31" s="47">
        <v>51880.00846416347</v>
      </c>
      <c r="O31" s="48">
        <v>0.022153661697976414</v>
      </c>
      <c r="P31" s="46">
        <v>1149.3321564032303</v>
      </c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ht="15.75" customHeight="1">
      <c r="B32" s="2" t="s">
        <v>53</v>
      </c>
      <c r="C32" s="21"/>
      <c r="D32" s="21"/>
      <c r="E32" s="21">
        <v>42077.37200679999</v>
      </c>
      <c r="F32" s="21">
        <v>8808.263158772426</v>
      </c>
      <c r="G32" s="21">
        <v>2550.613551023903</v>
      </c>
      <c r="H32" s="21">
        <v>4978.707712447266</v>
      </c>
      <c r="I32" s="21"/>
      <c r="J32" s="21">
        <v>9892.83645118113</v>
      </c>
      <c r="K32" s="21">
        <v>805.2468930450829</v>
      </c>
      <c r="L32" s="21"/>
      <c r="M32" s="21">
        <v>69113.03977326979</v>
      </c>
      <c r="N32" s="22">
        <v>68048.5553060784</v>
      </c>
      <c r="O32" s="9">
        <v>0.015643013468888505</v>
      </c>
      <c r="P32" s="21">
        <v>1064.4844671913888</v>
      </c>
    </row>
    <row r="33" ht="15.75" customHeight="1">
      <c r="B33" s="45" t="s">
        <v>54</v>
      </c>
      <c r="C33" s="46"/>
      <c r="D33" s="46"/>
      <c r="E33" s="46">
        <v>39814.99590773809</v>
      </c>
      <c r="F33" s="46">
        <v>2010.7194032364605</v>
      </c>
      <c r="G33" s="46">
        <v>1687.0726441498578</v>
      </c>
      <c r="H33" s="46">
        <v>2607.1565013050963</v>
      </c>
      <c r="I33" s="46"/>
      <c r="J33" s="46">
        <v>9362.889292179414</v>
      </c>
      <c r="K33" s="46">
        <v>79.35267910029943</v>
      </c>
      <c r="L33" s="46"/>
      <c r="M33" s="46">
        <v>55562.18642770922</v>
      </c>
      <c r="N33" s="47">
        <v>58001.860294071535</v>
      </c>
      <c r="O33" s="48">
        <v>-0.04206199342560882</v>
      </c>
      <c r="P33" s="46">
        <v>-2439.673866362318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ht="15.75" customHeight="1">
      <c r="B34" s="2" t="s">
        <v>55</v>
      </c>
      <c r="C34" s="21"/>
      <c r="D34" s="21"/>
      <c r="E34" s="21">
        <v>33721.332216780356</v>
      </c>
      <c r="F34" s="21">
        <v>6924.693100672965</v>
      </c>
      <c r="G34" s="21">
        <v>960.8210332183479</v>
      </c>
      <c r="H34" s="21">
        <v>5795.97201107685</v>
      </c>
      <c r="I34" s="21"/>
      <c r="J34" s="21">
        <v>22565.072412425056</v>
      </c>
      <c r="K34" s="21">
        <v>863.0731787437733</v>
      </c>
      <c r="L34" s="21"/>
      <c r="M34" s="21">
        <v>70830.96395291734</v>
      </c>
      <c r="N34" s="22">
        <v>71403.37166814503</v>
      </c>
      <c r="O34" s="9">
        <v>-0.008016536220278436</v>
      </c>
      <c r="P34" s="21">
        <v>-572.4077152276877</v>
      </c>
    </row>
    <row r="35" ht="15.75" customHeight="1">
      <c r="B35" s="2" t="s">
        <v>56</v>
      </c>
      <c r="C35" s="21"/>
      <c r="D35" s="21"/>
      <c r="E35" s="21">
        <v>387.6899560231177</v>
      </c>
      <c r="F35" s="21">
        <v>0.0</v>
      </c>
      <c r="G35" s="21">
        <v>5164.49704512519</v>
      </c>
      <c r="H35" s="21">
        <v>1964.691026981278</v>
      </c>
      <c r="I35" s="21"/>
      <c r="J35" s="21">
        <v>4103.274237455231</v>
      </c>
      <c r="K35" s="21">
        <v>120.97139633557222</v>
      </c>
      <c r="L35" s="21"/>
      <c r="M35" s="21">
        <v>11741.123661920388</v>
      </c>
      <c r="N35" s="22">
        <v>11684.96739579427</v>
      </c>
      <c r="O35" s="9">
        <v>0.0048058556112300236</v>
      </c>
      <c r="P35" s="21">
        <v>56.15626612611777</v>
      </c>
    </row>
    <row r="36" ht="15.75" customHeight="1">
      <c r="B36" s="2" t="s">
        <v>57</v>
      </c>
      <c r="C36" s="21"/>
      <c r="D36" s="21"/>
      <c r="E36" s="21">
        <v>16936.13483825368</v>
      </c>
      <c r="F36" s="21">
        <v>9624.817009007527</v>
      </c>
      <c r="G36" s="21">
        <v>3325.1522135566565</v>
      </c>
      <c r="H36" s="21">
        <v>3157.9839842023785</v>
      </c>
      <c r="I36" s="21"/>
      <c r="J36" s="21">
        <v>8030.95144438432</v>
      </c>
      <c r="K36" s="21">
        <v>1007.5960633937549</v>
      </c>
      <c r="L36" s="21"/>
      <c r="M36" s="21">
        <v>42082.635552798325</v>
      </c>
      <c r="N36" s="22">
        <v>41431.88483411029</v>
      </c>
      <c r="O36" s="9">
        <v>0.015706519780444024</v>
      </c>
      <c r="P36" s="21">
        <v>650.7507186880321</v>
      </c>
    </row>
    <row r="37" ht="15.75" customHeight="1">
      <c r="B37" s="2" t="s">
        <v>58</v>
      </c>
      <c r="C37" s="21"/>
      <c r="D37" s="21"/>
      <c r="E37" s="21">
        <v>1618.50390625</v>
      </c>
      <c r="F37" s="21">
        <v>3960.419008326971</v>
      </c>
      <c r="G37" s="21">
        <v>1901.1674269094867</v>
      </c>
      <c r="H37" s="21">
        <v>3927.5180448569904</v>
      </c>
      <c r="I37" s="21"/>
      <c r="J37" s="21">
        <v>17520.184322379697</v>
      </c>
      <c r="K37" s="21">
        <v>174.96271093592455</v>
      </c>
      <c r="L37" s="21"/>
      <c r="M37" s="21">
        <v>29102.755419659068</v>
      </c>
      <c r="N37" s="22">
        <v>28106.602615355736</v>
      </c>
      <c r="O37" s="9">
        <v>0.03544194999075039</v>
      </c>
      <c r="P37" s="21">
        <v>996.1528043033322</v>
      </c>
    </row>
    <row r="38" ht="15.75" customHeight="1">
      <c r="B38" s="29" t="s">
        <v>59</v>
      </c>
      <c r="C38" s="30"/>
      <c r="D38" s="30"/>
      <c r="E38" s="30">
        <v>2894.6897321428573</v>
      </c>
      <c r="F38" s="30">
        <v>18197.972541168572</v>
      </c>
      <c r="G38" s="30">
        <v>3551.9306602103966</v>
      </c>
      <c r="H38" s="30">
        <v>3153.1424122928343</v>
      </c>
      <c r="I38" s="30"/>
      <c r="J38" s="30">
        <v>11561.758704368825</v>
      </c>
      <c r="K38" s="30">
        <v>612.7096348327582</v>
      </c>
      <c r="L38" s="30"/>
      <c r="M38" s="30">
        <v>39972.20368501625</v>
      </c>
      <c r="N38" s="31">
        <v>38232.05605163385</v>
      </c>
      <c r="O38" s="32">
        <v>0.04551540809189702</v>
      </c>
      <c r="P38" s="30">
        <v>1740.1476333823957</v>
      </c>
    </row>
    <row r="39" ht="15.75" customHeight="1">
      <c r="B39" s="2" t="s">
        <v>60</v>
      </c>
      <c r="C39" s="21"/>
      <c r="D39" s="21"/>
      <c r="E39" s="21">
        <v>171785.62239583334</v>
      </c>
      <c r="F39" s="21">
        <v>285866.26049496746</v>
      </c>
      <c r="G39" s="21">
        <v>103256.00039384169</v>
      </c>
      <c r="H39" s="21">
        <v>74520.56642299824</v>
      </c>
      <c r="I39" s="21"/>
      <c r="J39" s="21">
        <v>183428.71979856264</v>
      </c>
      <c r="K39" s="21">
        <v>38722.31822962816</v>
      </c>
      <c r="L39" s="21"/>
      <c r="M39" s="21">
        <v>857579.4877358315</v>
      </c>
      <c r="N39" s="22">
        <v>833573.2738129311</v>
      </c>
      <c r="O39" s="9">
        <v>0.02879916460503964</v>
      </c>
      <c r="P39" s="21">
        <v>24006.21392290038</v>
      </c>
    </row>
    <row r="40" ht="15.75" customHeight="1"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2"/>
      <c r="O40" s="9"/>
      <c r="P40" s="21"/>
    </row>
    <row r="41" ht="15.75" customHeight="1">
      <c r="A41" s="53" t="s">
        <v>61</v>
      </c>
      <c r="B41" s="45" t="s">
        <v>62</v>
      </c>
      <c r="C41" s="46"/>
      <c r="D41" s="46"/>
      <c r="E41" s="46">
        <v>414059.7423735119</v>
      </c>
      <c r="F41" s="46">
        <v>317339.5999927508</v>
      </c>
      <c r="G41" s="46">
        <v>40573.53854624735</v>
      </c>
      <c r="H41" s="46">
        <v>35700.45102140711</v>
      </c>
      <c r="I41" s="46">
        <v>50868.70588235295</v>
      </c>
      <c r="J41" s="46">
        <v>75959.5858107008</v>
      </c>
      <c r="K41" s="46">
        <v>11540.517659989926</v>
      </c>
      <c r="L41" s="46">
        <v>139329.0</v>
      </c>
      <c r="M41" s="46">
        <v>1085371.1412869608</v>
      </c>
      <c r="N41" s="47">
        <v>1073602.001782339</v>
      </c>
      <c r="O41" s="48">
        <v>0.010962292809703423</v>
      </c>
      <c r="P41" s="46">
        <v>11769.139504621737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ht="15.75" customHeight="1">
      <c r="B42" s="45" t="s">
        <v>63</v>
      </c>
      <c r="C42" s="46"/>
      <c r="D42" s="46"/>
      <c r="E42" s="46"/>
      <c r="F42" s="46">
        <v>10979.571690727731</v>
      </c>
      <c r="G42" s="46">
        <v>1603.7650558145983</v>
      </c>
      <c r="H42" s="46">
        <v>1506.024183386562</v>
      </c>
      <c r="I42" s="46"/>
      <c r="J42" s="46">
        <v>9972.061588231598</v>
      </c>
      <c r="K42" s="46">
        <v>163.63275021041798</v>
      </c>
      <c r="L42" s="46"/>
      <c r="M42" s="46">
        <v>24225.055268370907</v>
      </c>
      <c r="N42" s="47">
        <v>23088.884269208203</v>
      </c>
      <c r="O42" s="48">
        <v>0.04920857092596386</v>
      </c>
      <c r="P42" s="46">
        <v>1136.170999162703</v>
      </c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ht="15.75" customHeight="1">
      <c r="B43" s="45" t="s">
        <v>64</v>
      </c>
      <c r="C43" s="46"/>
      <c r="D43" s="46"/>
      <c r="E43" s="46"/>
      <c r="F43" s="46">
        <v>11025.97603643792</v>
      </c>
      <c r="G43" s="46">
        <v>3336.860974893056</v>
      </c>
      <c r="H43" s="46">
        <v>1615.615284584866</v>
      </c>
      <c r="I43" s="46"/>
      <c r="J43" s="46">
        <v>2942.109446846689</v>
      </c>
      <c r="K43" s="46">
        <v>456.7532756319367</v>
      </c>
      <c r="L43" s="46"/>
      <c r="M43" s="46">
        <v>19377.31501839447</v>
      </c>
      <c r="N43" s="47">
        <v>18554.87966168237</v>
      </c>
      <c r="O43" s="48">
        <v>0.04432447807303804</v>
      </c>
      <c r="P43" s="46">
        <v>822.4353567120997</v>
      </c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ht="15.75" customHeight="1">
      <c r="B44" s="45" t="s">
        <v>65</v>
      </c>
      <c r="C44" s="46"/>
      <c r="D44" s="46"/>
      <c r="E44" s="46"/>
      <c r="F44" s="46">
        <v>13871.640823462887</v>
      </c>
      <c r="G44" s="46">
        <v>1848.2634441767627</v>
      </c>
      <c r="H44" s="46">
        <v>267.06313856177985</v>
      </c>
      <c r="I44" s="46"/>
      <c r="J44" s="46">
        <v>2435.4000260744606</v>
      </c>
      <c r="K44" s="46">
        <v>214.297412119228</v>
      </c>
      <c r="L44" s="46"/>
      <c r="M44" s="46">
        <v>18636.664844395116</v>
      </c>
      <c r="N44" s="47">
        <v>18187.25884839456</v>
      </c>
      <c r="O44" s="48">
        <v>0.02470993566137254</v>
      </c>
      <c r="P44" s="46">
        <v>449.40599600055793</v>
      </c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ht="15.75" customHeight="1">
      <c r="B45" s="45" t="s">
        <v>66</v>
      </c>
      <c r="C45" s="46"/>
      <c r="D45" s="46"/>
      <c r="E45" s="46"/>
      <c r="F45" s="46">
        <v>698.8567423616043</v>
      </c>
      <c r="G45" s="46">
        <v>170.2875379000703</v>
      </c>
      <c r="H45" s="46">
        <v>529.604351098235</v>
      </c>
      <c r="I45" s="46"/>
      <c r="J45" s="46">
        <v>556.3902812274619</v>
      </c>
      <c r="K45" s="46">
        <v>146.0630329459704</v>
      </c>
      <c r="L45" s="46"/>
      <c r="M45" s="46">
        <v>2101.201945533342</v>
      </c>
      <c r="N45" s="51">
        <v>105450.0</v>
      </c>
      <c r="O45" s="52">
        <v>0.03797515463948886</v>
      </c>
      <c r="P45" s="49">
        <v>4004.480056734101</v>
      </c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ht="15.75" customHeight="1">
      <c r="B46" s="55" t="s">
        <v>67</v>
      </c>
      <c r="C46" s="46"/>
      <c r="D46" s="46"/>
      <c r="E46" s="46"/>
      <c r="F46" s="46">
        <v>67372.0203981918</v>
      </c>
      <c r="G46" s="46">
        <v>14186.28454553858</v>
      </c>
      <c r="H46" s="46">
        <v>1231.2442049235506</v>
      </c>
      <c r="I46" s="46"/>
      <c r="J46" s="46">
        <v>24471.57870883218</v>
      </c>
      <c r="K46" s="46">
        <v>92.15025371463761</v>
      </c>
      <c r="L46" s="46"/>
      <c r="M46" s="46">
        <v>107353.27811120077</v>
      </c>
      <c r="N46" s="36"/>
      <c r="O46" s="34"/>
      <c r="P46" s="34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ht="15.75" customHeight="1">
      <c r="B47" s="2" t="s">
        <v>68</v>
      </c>
      <c r="C47" s="37"/>
      <c r="D47" s="37"/>
      <c r="E47" s="38">
        <v>414059.7423735119</v>
      </c>
      <c r="F47" s="38">
        <v>421287.6656839327</v>
      </c>
      <c r="G47" s="38">
        <v>61719.00010457041</v>
      </c>
      <c r="H47" s="38">
        <v>40850.002183962104</v>
      </c>
      <c r="I47" s="38">
        <v>50868.70588235295</v>
      </c>
      <c r="J47" s="38">
        <v>116337.1258619132</v>
      </c>
      <c r="K47" s="38">
        <v>12613.414384612115</v>
      </c>
      <c r="L47" s="37">
        <v>139329.0</v>
      </c>
      <c r="M47" s="37">
        <v>1257064.6564748555</v>
      </c>
      <c r="N47" s="39">
        <v>1238883.4772359715</v>
      </c>
      <c r="O47" s="9">
        <v>0.014675455418492939</v>
      </c>
      <c r="P47" s="21">
        <v>18181.17923888401</v>
      </c>
    </row>
    <row r="48" ht="15.75" customHeight="1"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  <c r="O48" s="9"/>
      <c r="P48" s="21"/>
    </row>
    <row r="49" ht="15.75" customHeight="1">
      <c r="A49" s="53" t="s">
        <v>69</v>
      </c>
      <c r="B49" s="45" t="s">
        <v>70</v>
      </c>
      <c r="C49" s="46"/>
      <c r="D49" s="46"/>
      <c r="E49" s="46"/>
      <c r="F49" s="46">
        <v>3019.302091948726</v>
      </c>
      <c r="G49" s="46">
        <v>2391.153686430829</v>
      </c>
      <c r="H49" s="46">
        <v>260.48407912154005</v>
      </c>
      <c r="I49" s="46">
        <v>771.634888438134</v>
      </c>
      <c r="J49" s="46">
        <v>1381.873170949491</v>
      </c>
      <c r="K49" s="46">
        <v>76.36841089750205</v>
      </c>
      <c r="L49" s="46"/>
      <c r="M49" s="46">
        <v>7900.816327786223</v>
      </c>
      <c r="N49" s="47">
        <v>7821.505190915392</v>
      </c>
      <c r="O49" s="48">
        <v>0.010140137343762248</v>
      </c>
      <c r="P49" s="46">
        <v>79.31113687083143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ht="15.75" customHeight="1">
      <c r="B50" s="45" t="s">
        <v>71</v>
      </c>
      <c r="C50" s="46"/>
      <c r="D50" s="46"/>
      <c r="E50" s="46"/>
      <c r="F50" s="46">
        <v>36823.807874036946</v>
      </c>
      <c r="G50" s="46">
        <v>12241.276221498463</v>
      </c>
      <c r="H50" s="46">
        <v>7876.243187830924</v>
      </c>
      <c r="I50" s="46"/>
      <c r="J50" s="46">
        <v>11684.879128811475</v>
      </c>
      <c r="K50" s="46">
        <v>1071.818135058929</v>
      </c>
      <c r="L50" s="46"/>
      <c r="M50" s="46">
        <v>69698.02454723674</v>
      </c>
      <c r="N50" s="47">
        <v>66749.46246820128</v>
      </c>
      <c r="O50" s="48">
        <v>0.04417357039302184</v>
      </c>
      <c r="P50" s="46">
        <v>2948.5620790354587</v>
      </c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ht="15.75" customHeight="1">
      <c r="B51" s="45" t="s">
        <v>72</v>
      </c>
      <c r="C51" s="46"/>
      <c r="D51" s="46"/>
      <c r="E51" s="46"/>
      <c r="F51" s="46">
        <v>99.97229584477564</v>
      </c>
      <c r="G51" s="46">
        <v>1373.3979100310942</v>
      </c>
      <c r="H51" s="46">
        <v>1.7396909027294793</v>
      </c>
      <c r="I51" s="46"/>
      <c r="J51" s="46">
        <v>386.67029118643836</v>
      </c>
      <c r="K51" s="46">
        <v>5.225593203810442</v>
      </c>
      <c r="L51" s="46"/>
      <c r="M51" s="46">
        <v>1867.005781168848</v>
      </c>
      <c r="N51" s="47">
        <v>1842.871630078663</v>
      </c>
      <c r="O51" s="48">
        <v>0.01309594802821662</v>
      </c>
      <c r="P51" s="46">
        <v>24.134151090185014</v>
      </c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ht="15.75" customHeight="1">
      <c r="B52" s="45" t="s">
        <v>73</v>
      </c>
      <c r="C52" s="46"/>
      <c r="D52" s="46"/>
      <c r="E52" s="46"/>
      <c r="F52" s="46">
        <v>705.2731622569272</v>
      </c>
      <c r="G52" s="46">
        <v>179.05419746371413</v>
      </c>
      <c r="H52" s="46">
        <v>45.13353824151054</v>
      </c>
      <c r="I52" s="46"/>
      <c r="J52" s="46">
        <v>336.91431414313513</v>
      </c>
      <c r="K52" s="46">
        <v>80.4131137958919</v>
      </c>
      <c r="L52" s="46"/>
      <c r="M52" s="46">
        <v>1346.788325901179</v>
      </c>
      <c r="N52" s="47">
        <v>1299.26446297843</v>
      </c>
      <c r="O52" s="48">
        <v>0.03657751310599648</v>
      </c>
      <c r="P52" s="46">
        <v>47.523862922749004</v>
      </c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ht="15.75" customHeight="1">
      <c r="B53" s="2" t="s">
        <v>74</v>
      </c>
      <c r="C53" s="21"/>
      <c r="D53" s="21"/>
      <c r="E53" s="21"/>
      <c r="F53" s="21">
        <v>455.4175615187631</v>
      </c>
      <c r="G53" s="21">
        <v>238.42470083557535</v>
      </c>
      <c r="H53" s="21">
        <v>183.2786612298653</v>
      </c>
      <c r="I53" s="21"/>
      <c r="J53" s="21">
        <v>283.97613178345813</v>
      </c>
      <c r="K53" s="21">
        <v>10.535995771906082</v>
      </c>
      <c r="L53" s="21"/>
      <c r="M53" s="21">
        <v>1171.633051139568</v>
      </c>
      <c r="N53" s="22">
        <v>1128.6218346799558</v>
      </c>
      <c r="O53" s="9">
        <v>0.03810950234877287</v>
      </c>
      <c r="P53" s="21">
        <v>43.011216459612115</v>
      </c>
    </row>
    <row r="54" ht="15.75" customHeight="1">
      <c r="B54" s="2" t="s">
        <v>75</v>
      </c>
      <c r="C54" s="21"/>
      <c r="D54" s="21"/>
      <c r="E54" s="21"/>
      <c r="F54" s="21">
        <v>50.290491313865296</v>
      </c>
      <c r="G54" s="21">
        <v>24.063904146062214</v>
      </c>
      <c r="H54" s="21">
        <v>31.398631255684684</v>
      </c>
      <c r="I54" s="21"/>
      <c r="J54" s="21">
        <v>353.27775922876907</v>
      </c>
      <c r="K54" s="21"/>
      <c r="L54" s="21"/>
      <c r="M54" s="21">
        <v>459.03078594438125</v>
      </c>
      <c r="N54" s="22">
        <v>438.0117930990875</v>
      </c>
      <c r="O54" s="9">
        <v>0.04798727608810931</v>
      </c>
      <c r="P54" s="21">
        <v>21.018992845293724</v>
      </c>
    </row>
    <row r="55" ht="15.75" customHeight="1">
      <c r="B55" s="2" t="s">
        <v>76</v>
      </c>
      <c r="C55" s="21"/>
      <c r="D55" s="21"/>
      <c r="E55" s="21"/>
      <c r="F55" s="21">
        <v>351.5170977595199</v>
      </c>
      <c r="G55" s="21"/>
      <c r="H55" s="21"/>
      <c r="I55" s="21"/>
      <c r="J55" s="21"/>
      <c r="K55" s="21"/>
      <c r="L55" s="21"/>
      <c r="M55" s="21">
        <v>351.5170977595199</v>
      </c>
      <c r="N55" s="22">
        <v>340.0656974045513</v>
      </c>
      <c r="O55" s="9">
        <v>0.03367408251513737</v>
      </c>
      <c r="P55" s="21">
        <v>11.451400354968598</v>
      </c>
    </row>
    <row r="56" ht="15.75" customHeight="1">
      <c r="B56" s="2" t="s">
        <v>77</v>
      </c>
      <c r="C56" s="21"/>
      <c r="D56" s="21"/>
      <c r="E56" s="21"/>
      <c r="F56" s="21">
        <v>348.5234212108046</v>
      </c>
      <c r="G56" s="21">
        <v>254.838108035331</v>
      </c>
      <c r="H56" s="21">
        <v>29.446060458510207</v>
      </c>
      <c r="I56" s="21"/>
      <c r="J56" s="21"/>
      <c r="K56" s="21">
        <v>211.46839530529337</v>
      </c>
      <c r="L56" s="21"/>
      <c r="M56" s="21">
        <v>844.6233616795791</v>
      </c>
      <c r="N56" s="22">
        <v>826.5394609343098</v>
      </c>
      <c r="O56" s="9">
        <v>0.021879053088194437</v>
      </c>
      <c r="P56" s="21">
        <v>18.083900745269375</v>
      </c>
    </row>
    <row r="57" ht="15.75" customHeight="1">
      <c r="B57" s="2" t="s">
        <v>78</v>
      </c>
      <c r="C57" s="21"/>
      <c r="D57" s="21"/>
      <c r="E57" s="21"/>
      <c r="F57" s="21">
        <v>398.5677016095626</v>
      </c>
      <c r="G57" s="21"/>
      <c r="H57" s="21">
        <v>1.178662396489995</v>
      </c>
      <c r="I57" s="21"/>
      <c r="J57" s="21"/>
      <c r="K57" s="21">
        <v>211.13642248631942</v>
      </c>
      <c r="L57" s="21"/>
      <c r="M57" s="21">
        <v>611.2266194397075</v>
      </c>
      <c r="N57" s="22">
        <v>594.7584314825635</v>
      </c>
      <c r="O57" s="9">
        <v>0.027688868430319643</v>
      </c>
      <c r="P57" s="21">
        <v>16.468187957143982</v>
      </c>
    </row>
    <row r="58" ht="15.75" customHeight="1">
      <c r="B58" s="2" t="s">
        <v>79</v>
      </c>
      <c r="C58" s="21"/>
      <c r="D58" s="21"/>
      <c r="E58" s="21"/>
      <c r="F58" s="21">
        <v>0.0</v>
      </c>
      <c r="G58" s="21"/>
      <c r="H58" s="21"/>
      <c r="I58" s="21"/>
      <c r="J58" s="21"/>
      <c r="K58" s="21"/>
      <c r="L58" s="21"/>
      <c r="M58" s="21">
        <v>0.0</v>
      </c>
      <c r="N58" s="22">
        <v>0.0</v>
      </c>
      <c r="O58" s="9">
        <v>0.0</v>
      </c>
      <c r="P58" s="21">
        <v>0.0</v>
      </c>
    </row>
    <row r="59" ht="15.75" customHeight="1">
      <c r="B59" s="45" t="s">
        <v>80</v>
      </c>
      <c r="C59" s="46"/>
      <c r="D59" s="46"/>
      <c r="E59" s="46"/>
      <c r="F59" s="46">
        <v>852.0883491903278</v>
      </c>
      <c r="G59" s="46"/>
      <c r="H59" s="46"/>
      <c r="I59" s="46"/>
      <c r="J59" s="46">
        <v>352.7627887645882</v>
      </c>
      <c r="K59" s="46">
        <v>52.710111265625</v>
      </c>
      <c r="L59" s="46"/>
      <c r="M59" s="46">
        <v>1257.561249220541</v>
      </c>
      <c r="N59" s="47">
        <v>1225.5222095419124</v>
      </c>
      <c r="O59" s="48">
        <v>0.0261431734400019</v>
      </c>
      <c r="P59" s="46">
        <v>32.03903967862857</v>
      </c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ht="15.75" customHeight="1">
      <c r="B60" s="45" t="s">
        <v>81</v>
      </c>
      <c r="C60" s="46"/>
      <c r="D60" s="46"/>
      <c r="E60" s="46"/>
      <c r="F60" s="46">
        <v>0.0</v>
      </c>
      <c r="G60" s="46"/>
      <c r="H60" s="46">
        <v>1.216296593967753</v>
      </c>
      <c r="I60" s="46"/>
      <c r="J60" s="46">
        <v>41.898464424181455</v>
      </c>
      <c r="K60" s="46"/>
      <c r="L60" s="46"/>
      <c r="M60" s="46">
        <v>43.11476101814921</v>
      </c>
      <c r="N60" s="47">
        <v>40.757187996850426</v>
      </c>
      <c r="O60" s="48">
        <v>0.057844349357000995</v>
      </c>
      <c r="P60" s="46">
        <v>2.3575730212987835</v>
      </c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ht="15.75" customHeight="1">
      <c r="B61" s="2" t="s">
        <v>82</v>
      </c>
      <c r="C61" s="21"/>
      <c r="D61" s="21"/>
      <c r="E61" s="21"/>
      <c r="F61" s="21">
        <v>250.34423743454136</v>
      </c>
      <c r="G61" s="21"/>
      <c r="H61" s="21"/>
      <c r="I61" s="21"/>
      <c r="J61" s="21">
        <v>104.44560743960442</v>
      </c>
      <c r="K61" s="21"/>
      <c r="L61" s="21"/>
      <c r="M61" s="21">
        <v>354.7898448741458</v>
      </c>
      <c r="N61" s="22">
        <v>345.48827722096644</v>
      </c>
      <c r="O61" s="9">
        <v>0.02692296169351725</v>
      </c>
      <c r="P61" s="21">
        <v>9.301567653179347</v>
      </c>
    </row>
    <row r="62" ht="15.75" customHeight="1">
      <c r="B62" s="2" t="s">
        <v>83</v>
      </c>
      <c r="C62" s="21"/>
      <c r="D62" s="21"/>
      <c r="E62" s="21"/>
      <c r="F62" s="21">
        <v>50.469637459473454</v>
      </c>
      <c r="G62" s="21"/>
      <c r="H62" s="21"/>
      <c r="I62" s="21"/>
      <c r="J62" s="21">
        <v>66.75792387496688</v>
      </c>
      <c r="K62" s="21"/>
      <c r="L62" s="21"/>
      <c r="M62" s="21">
        <v>117.22756133444034</v>
      </c>
      <c r="N62" s="22">
        <v>112.33032133793405</v>
      </c>
      <c r="O62" s="9">
        <v>0.04359677723856456</v>
      </c>
      <c r="P62" s="21">
        <v>4.897239996506286</v>
      </c>
    </row>
    <row r="63" ht="15.75" customHeight="1">
      <c r="B63" s="45" t="s">
        <v>84</v>
      </c>
      <c r="C63" s="46"/>
      <c r="D63" s="46"/>
      <c r="E63" s="46"/>
      <c r="F63" s="46">
        <v>154.5976977684353</v>
      </c>
      <c r="G63" s="46"/>
      <c r="H63" s="46">
        <v>0.6043739136117913</v>
      </c>
      <c r="I63" s="46"/>
      <c r="J63" s="46">
        <v>39.87243987067258</v>
      </c>
      <c r="K63" s="46"/>
      <c r="L63" s="46"/>
      <c r="M63" s="46">
        <v>195.07451155271968</v>
      </c>
      <c r="N63" s="47">
        <v>186.95226443854511</v>
      </c>
      <c r="O63" s="48">
        <v>0.04344556691285498</v>
      </c>
      <c r="P63" s="46">
        <v>8.12224711417457</v>
      </c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ht="15.75" customHeight="1">
      <c r="B64" s="29" t="s">
        <v>85</v>
      </c>
      <c r="C64" s="21"/>
      <c r="D64" s="21"/>
      <c r="E64" s="21"/>
      <c r="F64" s="21">
        <v>365.33005275325553</v>
      </c>
      <c r="G64" s="21"/>
      <c r="H64" s="21"/>
      <c r="I64" s="21"/>
      <c r="J64" s="21"/>
      <c r="K64" s="21"/>
      <c r="L64" s="21"/>
      <c r="M64" s="21">
        <v>365.33005275325553</v>
      </c>
      <c r="N64" s="22">
        <v>352.57288204863573</v>
      </c>
      <c r="O64" s="9">
        <v>0.03618307406540701</v>
      </c>
      <c r="P64" s="21">
        <v>12.757170704619796</v>
      </c>
    </row>
    <row r="65" ht="15.75" customHeight="1">
      <c r="B65" s="2" t="s">
        <v>86</v>
      </c>
      <c r="C65" s="40"/>
      <c r="D65" s="40"/>
      <c r="E65" s="40"/>
      <c r="F65" s="40">
        <v>43925.501672105915</v>
      </c>
      <c r="G65" s="40">
        <v>16702.20872844107</v>
      </c>
      <c r="H65" s="40">
        <v>8430.723181944835</v>
      </c>
      <c r="I65" s="40">
        <v>771.634888438134</v>
      </c>
      <c r="J65" s="40">
        <v>15034.019230093758</v>
      </c>
      <c r="K65" s="40">
        <v>1719.6761777852773</v>
      </c>
      <c r="L65" s="40"/>
      <c r="M65" s="40">
        <v>86583.763878809</v>
      </c>
      <c r="N65" s="41">
        <v>83304.72411235908</v>
      </c>
      <c r="O65" s="42">
        <v>0.03936199058803965</v>
      </c>
      <c r="P65" s="40">
        <v>3279.039766449918</v>
      </c>
    </row>
    <row r="66" ht="15.75" customHeight="1">
      <c r="A66" s="20" t="s">
        <v>87</v>
      </c>
      <c r="B66" s="60" t="s">
        <v>88</v>
      </c>
      <c r="C66" s="21"/>
      <c r="D66" s="21"/>
      <c r="E66" s="21">
        <v>414059.7423735119</v>
      </c>
      <c r="F66" s="21">
        <v>465213.16735603864</v>
      </c>
      <c r="G66" s="21">
        <v>78421.20883301148</v>
      </c>
      <c r="H66" s="21">
        <v>49280.72536590694</v>
      </c>
      <c r="I66" s="21">
        <v>51640.34077079109</v>
      </c>
      <c r="J66" s="21">
        <v>131371.14509200695</v>
      </c>
      <c r="K66" s="21">
        <v>14333.090562397392</v>
      </c>
      <c r="L66" s="21">
        <v>139329.0</v>
      </c>
      <c r="M66" s="21">
        <v>1343648.4203536646</v>
      </c>
      <c r="N66" s="22">
        <v>1322188.2013483306</v>
      </c>
      <c r="O66" s="9">
        <v>0.016230835355700062</v>
      </c>
      <c r="P66" s="21">
        <v>21460.21900533396</v>
      </c>
    </row>
    <row r="67" ht="15.75" customHeight="1">
      <c r="B67" s="6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2"/>
      <c r="O67" s="9"/>
      <c r="P67" s="21"/>
    </row>
    <row r="68" ht="15.75" customHeight="1">
      <c r="A68" s="20" t="s">
        <v>89</v>
      </c>
      <c r="B68" s="2" t="s">
        <v>90</v>
      </c>
      <c r="C68" s="21"/>
      <c r="D68" s="21"/>
      <c r="E68" s="21"/>
      <c r="F68" s="21">
        <v>64283.21735966447</v>
      </c>
      <c r="G68" s="21">
        <v>11763.930235599597</v>
      </c>
      <c r="H68" s="21">
        <v>12102.3516304783</v>
      </c>
      <c r="I68" s="21"/>
      <c r="J68" s="21">
        <v>37143.034545604634</v>
      </c>
      <c r="K68" s="21">
        <v>3294.467979522447</v>
      </c>
      <c r="L68" s="21"/>
      <c r="M68" s="21">
        <v>128587.00175086946</v>
      </c>
      <c r="N68" s="22">
        <v>126021.10353780535</v>
      </c>
      <c r="O68" s="9">
        <v>0.020360861324265102</v>
      </c>
      <c r="P68" s="21">
        <v>2565.898213064109</v>
      </c>
    </row>
    <row r="69" ht="15.75" customHeight="1">
      <c r="B69" s="2" t="s">
        <v>92</v>
      </c>
      <c r="C69" s="21"/>
      <c r="D69" s="21"/>
      <c r="E69" s="21"/>
      <c r="F69" s="21">
        <v>148394.13464596117</v>
      </c>
      <c r="G69" s="21">
        <v>19793.80744430841</v>
      </c>
      <c r="H69" s="21">
        <v>5143.545218928401</v>
      </c>
      <c r="I69" s="21"/>
      <c r="J69" s="21">
        <v>8529.603494524705</v>
      </c>
      <c r="K69" s="21">
        <v>2094.8514879698064</v>
      </c>
      <c r="L69" s="21"/>
      <c r="M69" s="21">
        <v>183955.94229169248</v>
      </c>
      <c r="N69" s="25">
        <v>247721.20719124246</v>
      </c>
      <c r="O69" s="26">
        <v>0.021491357808295915</v>
      </c>
      <c r="P69" s="23">
        <v>5323.865100449999</v>
      </c>
    </row>
    <row r="70" ht="15.75" customHeight="1">
      <c r="B70" s="45" t="s">
        <v>93</v>
      </c>
      <c r="C70" s="46"/>
      <c r="D70" s="46"/>
      <c r="E70" s="46"/>
      <c r="F70" s="46">
        <v>25085.907230153025</v>
      </c>
      <c r="G70" s="46">
        <v>13404.09236931293</v>
      </c>
      <c r="H70" s="46">
        <v>11976.386669405361</v>
      </c>
      <c r="I70" s="46"/>
      <c r="J70" s="46">
        <v>11633.973818938071</v>
      </c>
      <c r="K70" s="46">
        <v>707.9399121906131</v>
      </c>
      <c r="L70" s="46"/>
      <c r="M70" s="46">
        <v>62808.299999999996</v>
      </c>
      <c r="N70" s="28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ht="15.75" customHeight="1">
      <c r="B71" s="45" t="s">
        <v>94</v>
      </c>
      <c r="C71" s="46"/>
      <c r="D71" s="46"/>
      <c r="E71" s="46"/>
      <c r="F71" s="46">
        <v>2360.7859624642438</v>
      </c>
      <c r="G71" s="46">
        <v>1473.3001883764741</v>
      </c>
      <c r="H71" s="46">
        <v>1267.0197111560735</v>
      </c>
      <c r="I71" s="46"/>
      <c r="J71" s="46">
        <v>1119.2053575664552</v>
      </c>
      <c r="K71" s="46">
        <v>60.518780436754355</v>
      </c>
      <c r="L71" s="46"/>
      <c r="M71" s="46">
        <v>6280.830000000001</v>
      </c>
      <c r="N71" s="28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ht="15.75" customHeight="1">
      <c r="B72" s="45" t="s">
        <v>95</v>
      </c>
      <c r="C72" s="46"/>
      <c r="D72" s="46"/>
      <c r="E72" s="46"/>
      <c r="F72" s="46">
        <v>72105.67688567039</v>
      </c>
      <c r="G72" s="46">
        <v>33796.860948260444</v>
      </c>
      <c r="H72" s="46">
        <v>8441.845680628012</v>
      </c>
      <c r="I72" s="46"/>
      <c r="J72" s="46">
        <v>24790.25522006955</v>
      </c>
      <c r="K72" s="46">
        <v>1359.5433202383465</v>
      </c>
      <c r="L72" s="46"/>
      <c r="M72" s="46">
        <v>140494.18205486675</v>
      </c>
      <c r="N72" s="47">
        <v>136484.89894432217</v>
      </c>
      <c r="O72" s="48">
        <v>0.02937528724097259</v>
      </c>
      <c r="P72" s="46">
        <v>4009.2831105445803</v>
      </c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ht="15.75" customHeight="1">
      <c r="B73" s="2" t="s">
        <v>96</v>
      </c>
      <c r="C73" s="21"/>
      <c r="D73" s="21"/>
      <c r="E73" s="21"/>
      <c r="F73" s="21">
        <v>292591.1713612919</v>
      </c>
      <c r="G73" s="21">
        <v>29620.754667748253</v>
      </c>
      <c r="H73" s="21">
        <v>56181.5529866969</v>
      </c>
      <c r="I73" s="21"/>
      <c r="J73" s="21">
        <v>155952.50524738175</v>
      </c>
      <c r="K73" s="21">
        <v>15033.783617830852</v>
      </c>
      <c r="L73" s="21"/>
      <c r="M73" s="21">
        <v>549379.7678809497</v>
      </c>
      <c r="N73" s="22">
        <v>531639.6387592519</v>
      </c>
      <c r="O73" s="9">
        <v>0.03336871036008508</v>
      </c>
      <c r="P73" s="21">
        <v>17740.12912169774</v>
      </c>
    </row>
    <row r="74" ht="15.75" customHeight="1">
      <c r="B74" s="2" t="s">
        <v>97</v>
      </c>
      <c r="C74" s="21"/>
      <c r="D74" s="21"/>
      <c r="E74" s="21"/>
      <c r="F74" s="21">
        <v>13738.788187652797</v>
      </c>
      <c r="G74" s="21">
        <v>332.4475659488651</v>
      </c>
      <c r="H74" s="21">
        <v>1426.9592443186182</v>
      </c>
      <c r="I74" s="21"/>
      <c r="J74" s="21">
        <v>4171.7558113332225</v>
      </c>
      <c r="K74" s="21">
        <v>82.27381823191118</v>
      </c>
      <c r="L74" s="21"/>
      <c r="M74" s="21">
        <v>19752.224627485415</v>
      </c>
      <c r="N74" s="22">
        <v>19078.676596980156</v>
      </c>
      <c r="O74" s="9">
        <v>0.03530370815195172</v>
      </c>
      <c r="P74" s="21">
        <v>673.5480305052588</v>
      </c>
    </row>
    <row r="75" ht="15.75" customHeight="1">
      <c r="B75" s="45" t="s">
        <v>98</v>
      </c>
      <c r="C75" s="46"/>
      <c r="D75" s="46"/>
      <c r="E75" s="46"/>
      <c r="F75" s="46">
        <v>136.12646599240074</v>
      </c>
      <c r="G75" s="46">
        <v>3580.7957117458004</v>
      </c>
      <c r="H75" s="46">
        <v>1496.6293479972874</v>
      </c>
      <c r="I75" s="46"/>
      <c r="J75" s="46">
        <v>253.3622054387074</v>
      </c>
      <c r="K75" s="46">
        <v>971.5423031134012</v>
      </c>
      <c r="L75" s="46"/>
      <c r="M75" s="46">
        <v>6438.4560342875975</v>
      </c>
      <c r="N75" s="47">
        <v>6265.008814814352</v>
      </c>
      <c r="O75" s="48">
        <v>0.02768507189696347</v>
      </c>
      <c r="P75" s="46">
        <v>173.44721947324524</v>
      </c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ht="15.75" customHeight="1">
      <c r="B76" s="45" t="s">
        <v>99</v>
      </c>
      <c r="C76" s="46"/>
      <c r="D76" s="46"/>
      <c r="E76" s="46"/>
      <c r="F76" s="46">
        <v>12869.98420965107</v>
      </c>
      <c r="G76" s="46">
        <v>1125.613215267509</v>
      </c>
      <c r="H76" s="46">
        <v>2362.459435111385</v>
      </c>
      <c r="I76" s="46"/>
      <c r="J76" s="46">
        <v>7578.496115936295</v>
      </c>
      <c r="K76" s="46">
        <v>342.5921401332951</v>
      </c>
      <c r="L76" s="46"/>
      <c r="M76" s="46">
        <v>24279.145116099553</v>
      </c>
      <c r="N76" s="47">
        <v>23469.022670537877</v>
      </c>
      <c r="O76" s="48">
        <v>0.034518797690654274</v>
      </c>
      <c r="P76" s="46">
        <v>810.1224455616757</v>
      </c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ht="15.75" customHeight="1">
      <c r="B77" s="45" t="s">
        <v>100</v>
      </c>
      <c r="C77" s="46"/>
      <c r="D77" s="46"/>
      <c r="E77" s="46"/>
      <c r="F77" s="46">
        <v>20945.452838430174</v>
      </c>
      <c r="G77" s="46">
        <v>6842.906436694507</v>
      </c>
      <c r="H77" s="46">
        <v>1225.4230564793054</v>
      </c>
      <c r="I77" s="46"/>
      <c r="J77" s="46">
        <v>2766.816955056682</v>
      </c>
      <c r="K77" s="46">
        <v>276.5613304490378</v>
      </c>
      <c r="L77" s="46"/>
      <c r="M77" s="46">
        <v>32057.160617109705</v>
      </c>
      <c r="N77" s="47">
        <v>30817.715084968233</v>
      </c>
      <c r="O77" s="48">
        <v>0.040218605718307404</v>
      </c>
      <c r="P77" s="46">
        <v>1239.4455321414716</v>
      </c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ht="15.75" customHeight="1">
      <c r="B78" s="45" t="s">
        <v>101</v>
      </c>
      <c r="C78" s="46"/>
      <c r="D78" s="46"/>
      <c r="E78" s="46"/>
      <c r="F78" s="46">
        <v>91528.5831014724</v>
      </c>
      <c r="G78" s="46">
        <v>6354.2332555659805</v>
      </c>
      <c r="H78" s="46">
        <v>1106.3756331655136</v>
      </c>
      <c r="I78" s="46"/>
      <c r="J78" s="46">
        <v>4614.087834638646</v>
      </c>
      <c r="K78" s="46">
        <v>184.14211732609652</v>
      </c>
      <c r="L78" s="46"/>
      <c r="M78" s="46">
        <v>103787.42194216863</v>
      </c>
      <c r="N78" s="47">
        <v>102794.93518855226</v>
      </c>
      <c r="O78" s="48">
        <v>0.009655016093895</v>
      </c>
      <c r="P78" s="46">
        <v>992.4867536163656</v>
      </c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ht="15.75" customHeight="1">
      <c r="B79" s="45" t="s">
        <v>102</v>
      </c>
      <c r="C79" s="46"/>
      <c r="D79" s="46"/>
      <c r="E79" s="46"/>
      <c r="F79" s="46">
        <v>34419.19243406446</v>
      </c>
      <c r="G79" s="46">
        <v>2213.2035205451443</v>
      </c>
      <c r="H79" s="46">
        <v>17596.276937832226</v>
      </c>
      <c r="I79" s="46"/>
      <c r="J79" s="46">
        <v>12259.236344556375</v>
      </c>
      <c r="K79" s="46">
        <v>230.20094243541746</v>
      </c>
      <c r="L79" s="46"/>
      <c r="M79" s="46">
        <v>66718.11017943363</v>
      </c>
      <c r="N79" s="47">
        <v>64636.447005148635</v>
      </c>
      <c r="O79" s="48">
        <v>0.032205717837788604</v>
      </c>
      <c r="P79" s="46">
        <v>2081.663174284993</v>
      </c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ht="15.75" customHeight="1">
      <c r="B80" s="2" t="s">
        <v>103</v>
      </c>
      <c r="C80" s="21"/>
      <c r="D80" s="21"/>
      <c r="E80" s="21"/>
      <c r="F80" s="21">
        <v>13225.53484928041</v>
      </c>
      <c r="G80" s="21">
        <v>4022.660680710045</v>
      </c>
      <c r="H80" s="21">
        <v>934.8909884648808</v>
      </c>
      <c r="I80" s="21"/>
      <c r="J80" s="21">
        <v>8568.309782172735</v>
      </c>
      <c r="K80" s="21">
        <v>665.215100130947</v>
      </c>
      <c r="L80" s="21"/>
      <c r="M80" s="21">
        <v>27416.61140075902</v>
      </c>
      <c r="N80" s="22">
        <v>26374.26507298861</v>
      </c>
      <c r="O80" s="9">
        <v>0.039521341159110934</v>
      </c>
      <c r="P80" s="21">
        <v>1042.3463277704068</v>
      </c>
    </row>
    <row r="81" ht="15.75" customHeight="1">
      <c r="B81" s="45" t="s">
        <v>104</v>
      </c>
      <c r="C81" s="46"/>
      <c r="D81" s="46"/>
      <c r="E81" s="46"/>
      <c r="F81" s="46">
        <v>1360.8128316306024</v>
      </c>
      <c r="G81" s="46">
        <v>3591.6161856213826</v>
      </c>
      <c r="H81" s="46">
        <v>3136.989431670564</v>
      </c>
      <c r="I81" s="46"/>
      <c r="J81" s="46">
        <v>214.68907088016346</v>
      </c>
      <c r="K81" s="46">
        <v>1966.2019993580188</v>
      </c>
      <c r="L81" s="46"/>
      <c r="M81" s="46">
        <v>10270.309519160732</v>
      </c>
      <c r="N81" s="47">
        <v>9980.177903322998</v>
      </c>
      <c r="O81" s="48">
        <v>0.029070785976784225</v>
      </c>
      <c r="P81" s="46">
        <v>290.131615837734</v>
      </c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ht="15.75" customHeight="1">
      <c r="B82" s="45" t="s">
        <v>105</v>
      </c>
      <c r="C82" s="46"/>
      <c r="D82" s="46"/>
      <c r="E82" s="46"/>
      <c r="F82" s="46">
        <v>54939.08320209889</v>
      </c>
      <c r="G82" s="46">
        <v>12816.09829661568</v>
      </c>
      <c r="H82" s="46">
        <v>17699.87701649229</v>
      </c>
      <c r="I82" s="46"/>
      <c r="J82" s="46">
        <v>52732.396088038135</v>
      </c>
      <c r="K82" s="46">
        <v>2684.00464583464</v>
      </c>
      <c r="L82" s="46"/>
      <c r="M82" s="46">
        <v>140871.45924907966</v>
      </c>
      <c r="N82" s="47">
        <v>137100.27150093173</v>
      </c>
      <c r="O82" s="48">
        <v>0.027506785412327227</v>
      </c>
      <c r="P82" s="46">
        <v>3771.1877481479314</v>
      </c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ht="15.75" customHeight="1">
      <c r="B83" s="45" t="s">
        <v>106</v>
      </c>
      <c r="C83" s="46"/>
      <c r="D83" s="46"/>
      <c r="E83" s="46"/>
      <c r="F83" s="46">
        <v>109203.75369821533</v>
      </c>
      <c r="G83" s="46">
        <v>32051.45621906569</v>
      </c>
      <c r="H83" s="46">
        <v>22787.504040325126</v>
      </c>
      <c r="I83" s="46"/>
      <c r="J83" s="46">
        <v>38603.56442459009</v>
      </c>
      <c r="K83" s="46">
        <v>504.1878659661436</v>
      </c>
      <c r="L83" s="46"/>
      <c r="M83" s="46">
        <v>203150.46624816238</v>
      </c>
      <c r="N83" s="47">
        <v>201221.24700919405</v>
      </c>
      <c r="O83" s="48">
        <v>0.00958755234669719</v>
      </c>
      <c r="P83" s="46">
        <v>1929.2192389683332</v>
      </c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ht="15.75" customHeight="1">
      <c r="B84" s="45" t="s">
        <v>107</v>
      </c>
      <c r="C84" s="46"/>
      <c r="D84" s="46"/>
      <c r="E84" s="46"/>
      <c r="F84" s="46">
        <v>14911.245467661367</v>
      </c>
      <c r="G84" s="46">
        <v>2349.63181248959</v>
      </c>
      <c r="H84" s="46">
        <v>2704.161663748142</v>
      </c>
      <c r="I84" s="46"/>
      <c r="J84" s="46">
        <v>7588.451293129391</v>
      </c>
      <c r="K84" s="46">
        <v>528.0243100088354</v>
      </c>
      <c r="L84" s="46"/>
      <c r="M84" s="46">
        <v>28081.514547037325</v>
      </c>
      <c r="N84" s="47">
        <v>27106.8442038776</v>
      </c>
      <c r="O84" s="48">
        <v>0.03595661434540204</v>
      </c>
      <c r="P84" s="46">
        <v>974.6703431597234</v>
      </c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ht="15.75" customHeight="1">
      <c r="B85" s="45" t="s">
        <v>108</v>
      </c>
      <c r="C85" s="46"/>
      <c r="D85" s="46"/>
      <c r="E85" s="46"/>
      <c r="F85" s="46">
        <v>46552.11610043602</v>
      </c>
      <c r="G85" s="46">
        <v>4361.241497140365</v>
      </c>
      <c r="H85" s="46">
        <v>3977.721071419973</v>
      </c>
      <c r="I85" s="46"/>
      <c r="J85" s="46">
        <v>15837.46319841222</v>
      </c>
      <c r="K85" s="46">
        <v>121.82680386994524</v>
      </c>
      <c r="L85" s="46"/>
      <c r="M85" s="46">
        <v>70850.36867127853</v>
      </c>
      <c r="N85" s="47">
        <v>68471.59741206944</v>
      </c>
      <c r="O85" s="48">
        <v>0.03474099260301146</v>
      </c>
      <c r="P85" s="46">
        <v>2378.771259209083</v>
      </c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ht="15.75" customHeight="1">
      <c r="B86" s="45" t="s">
        <v>109</v>
      </c>
      <c r="C86" s="46"/>
      <c r="D86" s="46"/>
      <c r="E86" s="46"/>
      <c r="F86" s="46">
        <v>25047.92186705734</v>
      </c>
      <c r="G86" s="46">
        <v>51791.91967787325</v>
      </c>
      <c r="H86" s="46">
        <v>1174.0254513211476</v>
      </c>
      <c r="I86" s="46"/>
      <c r="J86" s="46">
        <v>25176.884193813552</v>
      </c>
      <c r="K86" s="46">
        <v>1136.7662488536232</v>
      </c>
      <c r="L86" s="46"/>
      <c r="M86" s="46">
        <v>104327.51743891892</v>
      </c>
      <c r="N86" s="47">
        <v>102342.3200538533</v>
      </c>
      <c r="O86" s="48">
        <v>0.019397619518699553</v>
      </c>
      <c r="P86" s="46">
        <v>1985.1973850656213</v>
      </c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ht="15.75" customHeight="1">
      <c r="B87" s="45" t="s">
        <v>110</v>
      </c>
      <c r="C87" s="46"/>
      <c r="D87" s="46"/>
      <c r="E87" s="46"/>
      <c r="F87" s="46">
        <v>41298.61958833107</v>
      </c>
      <c r="G87" s="46">
        <v>11042.979872610778</v>
      </c>
      <c r="H87" s="46">
        <v>2809.0405659497274</v>
      </c>
      <c r="I87" s="46"/>
      <c r="J87" s="46">
        <v>17011.209000896135</v>
      </c>
      <c r="K87" s="46">
        <v>2711.9383113390336</v>
      </c>
      <c r="L87" s="46"/>
      <c r="M87" s="46">
        <v>74873.78733912675</v>
      </c>
      <c r="N87" s="47">
        <v>73754.92038693227</v>
      </c>
      <c r="O87" s="48">
        <v>0.01517006521496729</v>
      </c>
      <c r="P87" s="46">
        <v>1118.866952194483</v>
      </c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ht="15.75" customHeight="1">
      <c r="B88" s="45" t="s">
        <v>111</v>
      </c>
      <c r="C88" s="46"/>
      <c r="D88" s="46"/>
      <c r="E88" s="46"/>
      <c r="F88" s="46">
        <v>52429.79743291601</v>
      </c>
      <c r="G88" s="46">
        <v>5545.991946873814</v>
      </c>
      <c r="H88" s="46">
        <v>5354.842865741137</v>
      </c>
      <c r="I88" s="46"/>
      <c r="J88" s="46">
        <v>20128.794301974434</v>
      </c>
      <c r="K88" s="46">
        <v>1233.1506602684012</v>
      </c>
      <c r="L88" s="46"/>
      <c r="M88" s="46">
        <v>84692.5772077738</v>
      </c>
      <c r="N88" s="47">
        <v>82378.23169663212</v>
      </c>
      <c r="O88" s="48">
        <v>0.0280941392340701</v>
      </c>
      <c r="P88" s="46">
        <v>2314.3455111416697</v>
      </c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ht="15.75" customHeight="1">
      <c r="B89" s="45" t="s">
        <v>112</v>
      </c>
      <c r="C89" s="46"/>
      <c r="D89" s="46"/>
      <c r="E89" s="46"/>
      <c r="F89" s="46">
        <v>1162.0433794719795</v>
      </c>
      <c r="G89" s="46"/>
      <c r="H89" s="46"/>
      <c r="I89" s="46"/>
      <c r="J89" s="46">
        <v>1109.100147257871</v>
      </c>
      <c r="K89" s="46">
        <v>124.88807311878972</v>
      </c>
      <c r="L89" s="46"/>
      <c r="M89" s="46">
        <v>2396.03159984864</v>
      </c>
      <c r="N89" s="51">
        <v>89515.0</v>
      </c>
      <c r="O89" s="52">
        <v>0.07067266931738399</v>
      </c>
      <c r="P89" s="49">
        <v>6326.263993945628</v>
      </c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ht="15.75" customHeight="1">
      <c r="B90" s="29" t="s">
        <v>113</v>
      </c>
      <c r="C90" s="30"/>
      <c r="D90" s="30"/>
      <c r="E90" s="30"/>
      <c r="F90" s="30">
        <v>30816.72081741102</v>
      </c>
      <c r="G90" s="30">
        <v>38420.43386224835</v>
      </c>
      <c r="H90" s="30">
        <v>4512.322960603532</v>
      </c>
      <c r="I90" s="30"/>
      <c r="J90" s="30">
        <v>16755.60214640647</v>
      </c>
      <c r="K90" s="30">
        <v>2940.1526074276185</v>
      </c>
      <c r="L90" s="30"/>
      <c r="M90" s="30">
        <v>93445.232394097</v>
      </c>
      <c r="N90" s="36"/>
      <c r="O90" s="34"/>
      <c r="P90" s="34"/>
    </row>
    <row r="91" ht="15.75" customHeight="1">
      <c r="B91" s="2" t="s">
        <v>114</v>
      </c>
      <c r="C91" s="21"/>
      <c r="D91" s="21"/>
      <c r="E91" s="21"/>
      <c r="F91" s="21">
        <v>1169406.6699169783</v>
      </c>
      <c r="G91" s="21">
        <v>296295.9756106229</v>
      </c>
      <c r="H91" s="21">
        <v>185418.2016079339</v>
      </c>
      <c r="I91" s="21"/>
      <c r="J91" s="21">
        <v>474538.79659861623</v>
      </c>
      <c r="K91" s="21">
        <v>39254.774376053974</v>
      </c>
      <c r="L91" s="21"/>
      <c r="M91" s="21">
        <v>2164914.4181102053</v>
      </c>
      <c r="N91" s="22">
        <v>2107173.7815582696</v>
      </c>
      <c r="O91" s="9">
        <v>0.027401933840139225</v>
      </c>
      <c r="P91" s="21">
        <v>57740.63655193569</v>
      </c>
      <c r="R91" s="21"/>
    </row>
    <row r="92" ht="15.75" customHeight="1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2"/>
      <c r="O92" s="9"/>
      <c r="P92" s="21"/>
    </row>
    <row r="93" ht="15.75" customHeight="1">
      <c r="A93" s="20" t="s">
        <v>115</v>
      </c>
      <c r="B93" s="2" t="s">
        <v>116</v>
      </c>
      <c r="C93" s="21"/>
      <c r="D93" s="21"/>
      <c r="E93" s="21"/>
      <c r="F93" s="21"/>
      <c r="G93" s="21">
        <v>280728.2918596956</v>
      </c>
      <c r="H93" s="21">
        <v>51149.587029909315</v>
      </c>
      <c r="I93" s="21"/>
      <c r="J93" s="21">
        <v>61331.38416747423</v>
      </c>
      <c r="K93" s="21">
        <v>967375.3106519675</v>
      </c>
      <c r="L93" s="21"/>
      <c r="M93" s="21">
        <v>1360584.5737090467</v>
      </c>
      <c r="N93" s="22">
        <v>1216281.3419039873</v>
      </c>
      <c r="O93" s="9">
        <v>0.11864297085998593</v>
      </c>
      <c r="P93" s="21">
        <v>144303.23180505936</v>
      </c>
    </row>
    <row r="94" ht="15.75" customHeight="1">
      <c r="B94" s="29" t="s">
        <v>117</v>
      </c>
      <c r="C94" s="30"/>
      <c r="D94" s="30"/>
      <c r="E94" s="30"/>
      <c r="F94" s="30"/>
      <c r="G94" s="30">
        <v>726962.5953994405</v>
      </c>
      <c r="H94" s="30">
        <v>349520.81067529833</v>
      </c>
      <c r="I94" s="30"/>
      <c r="J94" s="30"/>
      <c r="K94" s="30"/>
      <c r="L94" s="30">
        <v>116300.0</v>
      </c>
      <c r="M94" s="30">
        <v>1192783.4060747388</v>
      </c>
      <c r="N94" s="31">
        <v>1109004.481907246</v>
      </c>
      <c r="O94" s="32">
        <v>0.0038575322691740362</v>
      </c>
      <c r="P94" s="30">
        <v>4699.774515379453</v>
      </c>
    </row>
    <row r="95" ht="15.75" customHeight="1">
      <c r="B95" s="2" t="s">
        <v>118</v>
      </c>
      <c r="G95" s="7">
        <v>1007690.8872591361</v>
      </c>
      <c r="H95" s="7">
        <v>400670.39770520764</v>
      </c>
      <c r="I95" s="7"/>
      <c r="J95" s="7">
        <v>61331.38416747423</v>
      </c>
      <c r="K95" s="7">
        <v>967375.3106519675</v>
      </c>
      <c r="L95" s="7">
        <v>116300.0</v>
      </c>
      <c r="M95" s="7">
        <v>2553367.9797837855</v>
      </c>
      <c r="N95" s="7">
        <v>2325285.823811233</v>
      </c>
      <c r="O95" s="9">
        <v>0.08932600305885643</v>
      </c>
      <c r="P95" s="21">
        <v>228082.1559725525</v>
      </c>
    </row>
    <row r="96" ht="15.75" customHeight="1"/>
    <row r="97" ht="15.75" customHeight="1">
      <c r="M97" s="44">
        <f>sum(M95,M91,M66,M39,M23)</f>
        <v>7827932.669</v>
      </c>
    </row>
    <row r="98" ht="15.75" customHeight="1">
      <c r="B98" s="56" t="s">
        <v>129</v>
      </c>
      <c r="M98" s="58">
        <v>76628.0</v>
      </c>
    </row>
    <row r="99" ht="15.75" customHeight="1">
      <c r="B99" s="56" t="s">
        <v>130</v>
      </c>
      <c r="M99" s="59">
        <f>sum(M98,M81:M89,M75:M79,M70:M72,M63,M59:M60,M49:M52,M41:M46,M33,M25:M31,M14:M21)</f>
        <v>3289882.641</v>
      </c>
    </row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N11:N12"/>
    <mergeCell ref="N17:N20"/>
    <mergeCell ref="O17:O20"/>
    <mergeCell ref="P17:P20"/>
    <mergeCell ref="N9:N10"/>
    <mergeCell ref="N26:N27"/>
    <mergeCell ref="N69:N71"/>
    <mergeCell ref="N89:N90"/>
    <mergeCell ref="O26:O27"/>
    <mergeCell ref="P26:P27"/>
    <mergeCell ref="O11:O12"/>
    <mergeCell ref="N45:N46"/>
    <mergeCell ref="O45:O46"/>
    <mergeCell ref="O69:O71"/>
    <mergeCell ref="P69:P71"/>
    <mergeCell ref="O89:O90"/>
    <mergeCell ref="P89:P90"/>
    <mergeCell ref="A41:A47"/>
    <mergeCell ref="A49:A65"/>
    <mergeCell ref="A68:A91"/>
    <mergeCell ref="A93:A95"/>
    <mergeCell ref="C6:M6"/>
    <mergeCell ref="A8:A23"/>
    <mergeCell ref="O9:O10"/>
    <mergeCell ref="P9:P10"/>
    <mergeCell ref="P11:P12"/>
    <mergeCell ref="A25:A39"/>
    <mergeCell ref="P45:P46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15.0"/>
    <col customWidth="1" min="3" max="14" width="8.86"/>
    <col customWidth="1" min="15" max="15" width="16.71"/>
    <col customWidth="1" min="16" max="26" width="8.86"/>
  </cols>
  <sheetData>
    <row r="1">
      <c r="A1" s="15" t="s">
        <v>18</v>
      </c>
    </row>
    <row r="2">
      <c r="A2" s="16" t="s">
        <v>131</v>
      </c>
    </row>
    <row r="3">
      <c r="A3" s="17" t="s">
        <v>20</v>
      </c>
    </row>
    <row r="6">
      <c r="C6" s="18" t="s">
        <v>126</v>
      </c>
      <c r="N6" s="19" t="s">
        <v>132</v>
      </c>
    </row>
    <row r="7"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23</v>
      </c>
      <c r="I7" s="2" t="s">
        <v>24</v>
      </c>
      <c r="J7" s="2" t="s">
        <v>14</v>
      </c>
      <c r="K7" s="2" t="s">
        <v>15</v>
      </c>
      <c r="L7" s="2" t="s">
        <v>16</v>
      </c>
      <c r="M7" s="2" t="s">
        <v>133</v>
      </c>
      <c r="N7" s="19" t="s">
        <v>127</v>
      </c>
      <c r="O7" s="2" t="s">
        <v>134</v>
      </c>
      <c r="P7" s="2" t="s">
        <v>28</v>
      </c>
    </row>
    <row r="8">
      <c r="A8" s="20" t="s">
        <v>29</v>
      </c>
      <c r="B8" s="2" t="s">
        <v>30</v>
      </c>
      <c r="C8" s="21"/>
      <c r="D8" s="21">
        <v>45812.772498132945</v>
      </c>
      <c r="E8" s="21"/>
      <c r="F8" s="21"/>
      <c r="G8" s="21">
        <v>9949.479962862535</v>
      </c>
      <c r="H8" s="21">
        <v>1056.3517492613198</v>
      </c>
      <c r="I8" s="21"/>
      <c r="J8" s="21">
        <v>8018.150443304156</v>
      </c>
      <c r="K8" s="21">
        <v>20.79316122749328</v>
      </c>
      <c r="L8" s="21"/>
      <c r="M8" s="21">
        <v>64857.54781478844</v>
      </c>
      <c r="N8" s="22">
        <v>53312.4759144856</v>
      </c>
      <c r="O8" s="9">
        <v>0.21655478764147806</v>
      </c>
      <c r="P8" s="21">
        <v>11545.071900302843</v>
      </c>
    </row>
    <row r="9">
      <c r="B9" s="2" t="s">
        <v>31</v>
      </c>
      <c r="C9" s="21"/>
      <c r="D9" s="21">
        <v>193794.11376892962</v>
      </c>
      <c r="E9" s="21"/>
      <c r="F9" s="21">
        <v>19496.380686440858</v>
      </c>
      <c r="G9" s="21">
        <v>101448.27503216318</v>
      </c>
      <c r="H9" s="21">
        <v>59225.30568763842</v>
      </c>
      <c r="I9" s="21"/>
      <c r="J9" s="21">
        <v>61144.2020461872</v>
      </c>
      <c r="K9" s="21">
        <v>545.3924224213337</v>
      </c>
      <c r="L9" s="21"/>
      <c r="M9" s="21">
        <v>435653.66964378057</v>
      </c>
      <c r="N9" s="22">
        <v>385803.67214659334</v>
      </c>
      <c r="O9" s="9">
        <v>0.12921079060710908</v>
      </c>
      <c r="P9" s="21">
        <v>49849.99749718723</v>
      </c>
    </row>
    <row r="10">
      <c r="B10" s="2" t="s">
        <v>32</v>
      </c>
      <c r="C10" s="21"/>
      <c r="D10" s="21">
        <v>34198.95</v>
      </c>
      <c r="E10" s="21"/>
      <c r="F10" s="21"/>
      <c r="G10" s="21">
        <v>39475.43444288281</v>
      </c>
      <c r="H10" s="21">
        <v>1657.9116592253674</v>
      </c>
      <c r="I10" s="21"/>
      <c r="J10" s="21">
        <v>9959.078402351692</v>
      </c>
      <c r="K10" s="21">
        <v>756.9100062454359</v>
      </c>
      <c r="L10" s="21"/>
      <c r="M10" s="21">
        <v>86048.28451070531</v>
      </c>
      <c r="N10" s="22">
        <v>77813.3647621777</v>
      </c>
      <c r="O10" s="9">
        <v>0.10582911783465646</v>
      </c>
      <c r="P10" s="21">
        <v>8234.919748527609</v>
      </c>
    </row>
    <row r="11">
      <c r="B11" s="2" t="s">
        <v>33</v>
      </c>
      <c r="C11" s="21"/>
      <c r="D11" s="21">
        <v>152419.3032213926</v>
      </c>
      <c r="E11" s="21"/>
      <c r="F11" s="21"/>
      <c r="G11" s="21">
        <v>36460.60424647767</v>
      </c>
      <c r="H11" s="21">
        <v>29014.597492951994</v>
      </c>
      <c r="I11" s="21"/>
      <c r="J11" s="21">
        <v>23728.151818667804</v>
      </c>
      <c r="K11" s="21">
        <v>132.43930747246048</v>
      </c>
      <c r="L11" s="21"/>
      <c r="M11" s="21">
        <v>241755.09608696253</v>
      </c>
      <c r="N11" s="22">
        <v>192164.27632477743</v>
      </c>
      <c r="O11" s="9">
        <v>0.25806471791027125</v>
      </c>
      <c r="P11" s="21">
        <v>49590.8197621851</v>
      </c>
    </row>
    <row r="12">
      <c r="B12" s="2" t="s">
        <v>34</v>
      </c>
      <c r="C12" s="21"/>
      <c r="D12" s="21">
        <v>3269.496</v>
      </c>
      <c r="E12" s="21"/>
      <c r="F12" s="21"/>
      <c r="G12" s="21">
        <v>5152.353443824219</v>
      </c>
      <c r="H12" s="21">
        <v>156.12751807534062</v>
      </c>
      <c r="I12" s="21"/>
      <c r="J12" s="21">
        <v>12524.339381287646</v>
      </c>
      <c r="K12" s="21">
        <v>29.015014453082898</v>
      </c>
      <c r="L12" s="21"/>
      <c r="M12" s="21">
        <v>21131.331357640287</v>
      </c>
      <c r="N12" s="22">
        <v>19608.604173405627</v>
      </c>
      <c r="O12" s="9">
        <v>0.07765607234297046</v>
      </c>
      <c r="P12" s="21">
        <v>1522.72718423466</v>
      </c>
    </row>
    <row r="13">
      <c r="B13" s="2" t="s">
        <v>35</v>
      </c>
      <c r="C13" s="21"/>
      <c r="D13" s="21"/>
      <c r="E13" s="21"/>
      <c r="F13" s="21"/>
      <c r="G13" s="21">
        <v>2820.904858310539</v>
      </c>
      <c r="H13" s="21">
        <v>7481.727358505738</v>
      </c>
      <c r="I13" s="21"/>
      <c r="J13" s="21">
        <v>5321.680834419225</v>
      </c>
      <c r="K13" s="21">
        <v>104.21605759915523</v>
      </c>
      <c r="L13" s="21"/>
      <c r="M13" s="21">
        <v>15728.529108834657</v>
      </c>
      <c r="N13" s="22">
        <v>15170.186763569418</v>
      </c>
      <c r="O13" s="9">
        <v>0.036805238720335004</v>
      </c>
      <c r="P13" s="21">
        <v>558.3423452652387</v>
      </c>
    </row>
    <row r="14">
      <c r="B14" s="45" t="s">
        <v>36</v>
      </c>
      <c r="C14" s="46">
        <v>15950.76</v>
      </c>
      <c r="D14" s="46"/>
      <c r="E14" s="46"/>
      <c r="F14" s="46"/>
      <c r="G14" s="46">
        <v>9483.182802170548</v>
      </c>
      <c r="H14" s="46">
        <v>6767.273545461153</v>
      </c>
      <c r="I14" s="46"/>
      <c r="J14" s="46">
        <v>2845.1246000295614</v>
      </c>
      <c r="K14" s="46">
        <v>106.02249548462952</v>
      </c>
      <c r="L14" s="46"/>
      <c r="M14" s="46">
        <v>35152.363443145885</v>
      </c>
      <c r="N14" s="47">
        <v>34591.522093160194</v>
      </c>
      <c r="O14" s="48">
        <v>0.0162132602455382</v>
      </c>
      <c r="P14" s="46">
        <v>560.8413499856906</v>
      </c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>
      <c r="B15" s="45" t="s">
        <v>37</v>
      </c>
      <c r="C15" s="46">
        <v>2590.812</v>
      </c>
      <c r="D15" s="46"/>
      <c r="E15" s="46"/>
      <c r="F15" s="46"/>
      <c r="G15" s="46">
        <v>2702.6288648639343</v>
      </c>
      <c r="H15" s="46">
        <v>5689.123636608693</v>
      </c>
      <c r="I15" s="46"/>
      <c r="J15" s="46">
        <v>9886.80093563005</v>
      </c>
      <c r="K15" s="46">
        <v>69.99081598743248</v>
      </c>
      <c r="L15" s="46"/>
      <c r="M15" s="46">
        <v>20939.35625309011</v>
      </c>
      <c r="N15" s="47">
        <v>20335.456775164206</v>
      </c>
      <c r="O15" s="48">
        <v>0.0296968730332849</v>
      </c>
      <c r="P15" s="46">
        <v>603.8994779259046</v>
      </c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>
      <c r="B16" s="45" t="s">
        <v>38</v>
      </c>
      <c r="C16" s="46">
        <v>18380.151927470637</v>
      </c>
      <c r="D16" s="46"/>
      <c r="E16" s="46"/>
      <c r="F16" s="46"/>
      <c r="G16" s="46">
        <v>4432.697826319534</v>
      </c>
      <c r="H16" s="46">
        <v>1040.399896849973</v>
      </c>
      <c r="I16" s="46"/>
      <c r="J16" s="46">
        <v>10269.640598549655</v>
      </c>
      <c r="K16" s="46">
        <v>41.15299261696276</v>
      </c>
      <c r="L16" s="46"/>
      <c r="M16" s="46">
        <v>34164.04324180676</v>
      </c>
      <c r="N16" s="47">
        <v>33898.32216809105</v>
      </c>
      <c r="O16" s="48">
        <v>0.007838767724198288</v>
      </c>
      <c r="P16" s="46">
        <v>265.72107371570746</v>
      </c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>
      <c r="B17" s="45" t="s">
        <v>39</v>
      </c>
      <c r="C17" s="46"/>
      <c r="D17" s="46"/>
      <c r="E17" s="46"/>
      <c r="F17" s="46"/>
      <c r="G17" s="46">
        <v>271.98688388967264</v>
      </c>
      <c r="H17" s="46">
        <v>100.43557606445849</v>
      </c>
      <c r="I17" s="46"/>
      <c r="J17" s="46">
        <v>3464.808807172444</v>
      </c>
      <c r="K17" s="46">
        <v>0.9250013859759927</v>
      </c>
      <c r="L17" s="46"/>
      <c r="M17" s="46">
        <v>3838.1562685125514</v>
      </c>
      <c r="N17" s="47">
        <v>3777.667420814479</v>
      </c>
      <c r="O17" s="48">
        <v>0.0160122215536461</v>
      </c>
      <c r="P17" s="46">
        <v>60.48884769807228</v>
      </c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>
      <c r="B18" s="45" t="s">
        <v>40</v>
      </c>
      <c r="C18" s="46"/>
      <c r="D18" s="46"/>
      <c r="E18" s="46"/>
      <c r="F18" s="46"/>
      <c r="G18" s="46">
        <v>519.2453661705991</v>
      </c>
      <c r="H18" s="46">
        <v>405.0364846074776</v>
      </c>
      <c r="I18" s="46"/>
      <c r="J18" s="46">
        <v>4735.630611741125</v>
      </c>
      <c r="K18" s="46">
        <v>1.9567518786006102</v>
      </c>
      <c r="L18" s="46"/>
      <c r="M18" s="46">
        <v>5661.869214397802</v>
      </c>
      <c r="N18" s="47">
        <v>5539.164027149322</v>
      </c>
      <c r="O18" s="48">
        <v>0.02215229349538325</v>
      </c>
      <c r="P18" s="46">
        <v>122.7051872484808</v>
      </c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>
      <c r="B19" s="45" t="s">
        <v>41</v>
      </c>
      <c r="C19" s="46"/>
      <c r="D19" s="46"/>
      <c r="E19" s="46"/>
      <c r="F19" s="46"/>
      <c r="G19" s="46">
        <v>128.16607136656745</v>
      </c>
      <c r="H19" s="46">
        <v>97.55006800051183</v>
      </c>
      <c r="I19" s="46"/>
      <c r="J19" s="46">
        <v>4325.242417437879</v>
      </c>
      <c r="K19" s="46">
        <v>3.9229249866157576</v>
      </c>
      <c r="L19" s="46"/>
      <c r="M19" s="46">
        <v>4554.8814817915745</v>
      </c>
      <c r="N19" s="47">
        <v>4456.798642533937</v>
      </c>
      <c r="O19" s="48">
        <v>0.02200746480255437</v>
      </c>
      <c r="P19" s="46">
        <v>98.08283925763772</v>
      </c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>
      <c r="B20" s="45" t="s">
        <v>42</v>
      </c>
      <c r="C20" s="46"/>
      <c r="D20" s="46"/>
      <c r="E20" s="46"/>
      <c r="F20" s="46"/>
      <c r="G20" s="46">
        <v>150.73858940072964</v>
      </c>
      <c r="H20" s="46">
        <v>1142.2784926498075</v>
      </c>
      <c r="I20" s="46"/>
      <c r="J20" s="46">
        <v>3835.574306521547</v>
      </c>
      <c r="K20" s="46">
        <v>25.216190239948617</v>
      </c>
      <c r="L20" s="46"/>
      <c r="M20" s="46">
        <v>5153.807578812032</v>
      </c>
      <c r="N20" s="47">
        <v>4987.402159971524</v>
      </c>
      <c r="O20" s="48">
        <v>0.033365149531366066</v>
      </c>
      <c r="P20" s="46">
        <v>166.405418840508</v>
      </c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ht="15.75" customHeight="1">
      <c r="B21" s="45" t="s">
        <v>43</v>
      </c>
      <c r="C21" s="46"/>
      <c r="D21" s="46">
        <v>421.12984375</v>
      </c>
      <c r="E21" s="46"/>
      <c r="F21" s="46"/>
      <c r="G21" s="46">
        <v>2838.4870949730225</v>
      </c>
      <c r="H21" s="46">
        <v>945.6663896430529</v>
      </c>
      <c r="I21" s="46"/>
      <c r="J21" s="46">
        <v>5059.116201162273</v>
      </c>
      <c r="K21" s="46">
        <v>0.0</v>
      </c>
      <c r="L21" s="46"/>
      <c r="M21" s="46">
        <v>9264.39952952835</v>
      </c>
      <c r="N21" s="47">
        <v>9180.862202678294</v>
      </c>
      <c r="O21" s="48">
        <v>0.009099072070342724</v>
      </c>
      <c r="P21" s="46">
        <v>83.53732685005525</v>
      </c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ht="15.75" customHeight="1">
      <c r="B22" s="29" t="s">
        <v>44</v>
      </c>
      <c r="C22" s="30"/>
      <c r="D22" s="30"/>
      <c r="E22" s="30"/>
      <c r="F22" s="30"/>
      <c r="G22" s="30">
        <v>13615.922973607268</v>
      </c>
      <c r="H22" s="30">
        <v>24955.133447289394</v>
      </c>
      <c r="I22" s="30"/>
      <c r="J22" s="30">
        <v>9181.323273675534</v>
      </c>
      <c r="K22" s="30">
        <v>143.5245509722133</v>
      </c>
      <c r="L22" s="30"/>
      <c r="M22" s="30">
        <v>47895.904245544414</v>
      </c>
      <c r="N22" s="31">
        <v>47782.587356440636</v>
      </c>
      <c r="O22" s="32">
        <v>0.0023715101122188287</v>
      </c>
      <c r="P22" s="30">
        <v>113.31688910377852</v>
      </c>
    </row>
    <row r="23" ht="15.75" customHeight="1">
      <c r="B23" s="2" t="s">
        <v>1</v>
      </c>
      <c r="C23" s="21">
        <v>36921.72392747064</v>
      </c>
      <c r="D23" s="21">
        <v>429915.7653322051</v>
      </c>
      <c r="E23" s="21">
        <v>0.0</v>
      </c>
      <c r="F23" s="21">
        <v>19496.380686440858</v>
      </c>
      <c r="G23" s="21">
        <v>229450.10845928278</v>
      </c>
      <c r="H23" s="21">
        <v>139734.91900283273</v>
      </c>
      <c r="I23" s="21">
        <v>0.0</v>
      </c>
      <c r="J23" s="21">
        <v>174298.8646781378</v>
      </c>
      <c r="K23" s="21">
        <v>1981.4776929713407</v>
      </c>
      <c r="L23" s="21"/>
      <c r="M23" s="21">
        <v>1031799.2397793414</v>
      </c>
      <c r="N23" s="22">
        <v>908422.3629310129</v>
      </c>
      <c r="O23" s="9">
        <v>0.13581444257961092</v>
      </c>
      <c r="P23" s="21">
        <v>123376.87684832851</v>
      </c>
    </row>
    <row r="24" ht="15.75" customHeight="1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9"/>
      <c r="P24" s="21"/>
    </row>
    <row r="25" ht="15.75" customHeight="1">
      <c r="A25" s="53" t="s">
        <v>45</v>
      </c>
      <c r="B25" s="45" t="s">
        <v>46</v>
      </c>
      <c r="C25" s="46"/>
      <c r="D25" s="46"/>
      <c r="E25" s="46">
        <v>10172.504319654427</v>
      </c>
      <c r="F25" s="46">
        <v>175301.638035589</v>
      </c>
      <c r="G25" s="46">
        <v>44874.65946838297</v>
      </c>
      <c r="H25" s="46">
        <v>28150.053548685428</v>
      </c>
      <c r="I25" s="46"/>
      <c r="J25" s="46">
        <v>54616.1227925742</v>
      </c>
      <c r="K25" s="46">
        <v>33028.33327109019</v>
      </c>
      <c r="L25" s="46"/>
      <c r="M25" s="46">
        <v>346143.3114359762</v>
      </c>
      <c r="N25" s="47">
        <v>333886.8558820718</v>
      </c>
      <c r="O25" s="48">
        <v>0.03670840986394914</v>
      </c>
      <c r="P25" s="46">
        <v>12256.455553904409</v>
      </c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ht="15.75" customHeight="1">
      <c r="B26" s="45" t="s">
        <v>47</v>
      </c>
      <c r="C26" s="46"/>
      <c r="D26" s="46"/>
      <c r="E26" s="46">
        <v>8609.348812095031</v>
      </c>
      <c r="F26" s="46">
        <v>44749.95983379937</v>
      </c>
      <c r="G26" s="46">
        <v>23376.19621035384</v>
      </c>
      <c r="H26" s="46">
        <v>12844.804659056605</v>
      </c>
      <c r="I26" s="46"/>
      <c r="J26" s="46">
        <v>32271.771936188958</v>
      </c>
      <c r="K26" s="46">
        <v>2672.3280595869223</v>
      </c>
      <c r="L26" s="46"/>
      <c r="M26" s="46">
        <v>124524.40951108074</v>
      </c>
      <c r="N26" s="47">
        <v>119286.84021684925</v>
      </c>
      <c r="O26" s="48">
        <v>0.043907352099445476</v>
      </c>
      <c r="P26" s="46">
        <v>5237.569294231493</v>
      </c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ht="15.75" customHeight="1">
      <c r="B27" s="45" t="s">
        <v>48</v>
      </c>
      <c r="C27" s="46"/>
      <c r="D27" s="46"/>
      <c r="E27" s="46"/>
      <c r="F27" s="46">
        <v>337.661782338538</v>
      </c>
      <c r="G27" s="46">
        <v>167.1578491062018</v>
      </c>
      <c r="H27" s="46">
        <v>15.083637299166458</v>
      </c>
      <c r="I27" s="46"/>
      <c r="J27" s="46">
        <v>506.7968087224241</v>
      </c>
      <c r="K27" s="46">
        <v>28.847662612608744</v>
      </c>
      <c r="L27" s="46"/>
      <c r="M27" s="46">
        <v>1055.547740078939</v>
      </c>
      <c r="N27" s="47">
        <v>877.1342146356401</v>
      </c>
      <c r="O27" s="48">
        <v>0.2034050461905781</v>
      </c>
      <c r="P27" s="46">
        <v>178.4135254432988</v>
      </c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ht="15.75" customHeight="1">
      <c r="B28" s="45" t="s">
        <v>49</v>
      </c>
      <c r="C28" s="46"/>
      <c r="D28" s="46"/>
      <c r="E28" s="46">
        <v>1214.343952483801</v>
      </c>
      <c r="F28" s="46">
        <v>4873.547948114787</v>
      </c>
      <c r="G28" s="46">
        <v>280.5598112574523</v>
      </c>
      <c r="H28" s="46">
        <v>363.8114658499464</v>
      </c>
      <c r="I28" s="46"/>
      <c r="J28" s="46">
        <v>1877.7913368956968</v>
      </c>
      <c r="K28" s="46">
        <v>24.835708866946945</v>
      </c>
      <c r="L28" s="46"/>
      <c r="M28" s="46">
        <v>8634.89022346863</v>
      </c>
      <c r="N28" s="47">
        <v>8221.827987070525</v>
      </c>
      <c r="O28" s="48">
        <v>0.05023970789071222</v>
      </c>
      <c r="P28" s="46">
        <v>413.0622363981056</v>
      </c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ht="15.75" customHeight="1">
      <c r="B29" s="45" t="s">
        <v>50</v>
      </c>
      <c r="C29" s="46"/>
      <c r="D29" s="46"/>
      <c r="E29" s="46">
        <v>2046.8941684665224</v>
      </c>
      <c r="F29" s="46">
        <v>5467.600853481429</v>
      </c>
      <c r="G29" s="46">
        <v>1098.5138157685985</v>
      </c>
      <c r="H29" s="46">
        <v>572.3678964535119</v>
      </c>
      <c r="I29" s="46"/>
      <c r="J29" s="46">
        <v>3270.6096971751476</v>
      </c>
      <c r="K29" s="46">
        <v>394.17651196046205</v>
      </c>
      <c r="L29" s="46"/>
      <c r="M29" s="46">
        <v>12850.162943305671</v>
      </c>
      <c r="N29" s="47">
        <v>12387.844289856872</v>
      </c>
      <c r="O29" s="48">
        <v>0.037320347481873385</v>
      </c>
      <c r="P29" s="46">
        <v>462.3186534487995</v>
      </c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ht="15.75" customHeight="1">
      <c r="B30" s="45" t="s">
        <v>51</v>
      </c>
      <c r="C30" s="46"/>
      <c r="D30" s="46"/>
      <c r="E30" s="46"/>
      <c r="F30" s="46">
        <v>1756.4982002791228</v>
      </c>
      <c r="G30" s="46">
        <v>3102.334895356482</v>
      </c>
      <c r="H30" s="46">
        <v>2510.3403542142705</v>
      </c>
      <c r="I30" s="46"/>
      <c r="J30" s="46">
        <v>4240.639518177946</v>
      </c>
      <c r="K30" s="46">
        <v>66.99757029830701</v>
      </c>
      <c r="L30" s="46"/>
      <c r="M30" s="46">
        <v>11676.810538326128</v>
      </c>
      <c r="N30" s="47">
        <v>11484.73605149044</v>
      </c>
      <c r="O30" s="48">
        <v>0.016724327487766873</v>
      </c>
      <c r="P30" s="46">
        <v>192.07448683568873</v>
      </c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t="15.75" customHeight="1">
      <c r="B31" s="45" t="s">
        <v>52</v>
      </c>
      <c r="C31" s="46"/>
      <c r="D31" s="46"/>
      <c r="E31" s="46">
        <v>18638.930345572353</v>
      </c>
      <c r="F31" s="46">
        <v>8199.19606245494</v>
      </c>
      <c r="G31" s="46">
        <v>12936.63295807476</v>
      </c>
      <c r="H31" s="46">
        <v>6112.920895782281</v>
      </c>
      <c r="I31" s="46"/>
      <c r="J31" s="46">
        <v>8493.727000044757</v>
      </c>
      <c r="K31" s="46">
        <v>213.69929659222228</v>
      </c>
      <c r="L31" s="46"/>
      <c r="M31" s="46">
        <v>54595.10655852132</v>
      </c>
      <c r="N31" s="47">
        <v>53029.3406205667</v>
      </c>
      <c r="O31" s="48">
        <v>0.029526407826903342</v>
      </c>
      <c r="P31" s="46">
        <v>1565.765937954624</v>
      </c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ht="15.75" customHeight="1">
      <c r="B32" s="2" t="s">
        <v>53</v>
      </c>
      <c r="C32" s="21"/>
      <c r="D32" s="21"/>
      <c r="E32" s="21">
        <v>45985.62620425462</v>
      </c>
      <c r="F32" s="21">
        <v>9405.147937208027</v>
      </c>
      <c r="G32" s="21">
        <v>2619.0788802318248</v>
      </c>
      <c r="H32" s="21">
        <v>5062.622674331986</v>
      </c>
      <c r="I32" s="21"/>
      <c r="J32" s="21">
        <v>10521.274917062494</v>
      </c>
      <c r="K32" s="21">
        <v>818.819142359645</v>
      </c>
      <c r="L32" s="21"/>
      <c r="M32" s="21">
        <v>74412.5697554486</v>
      </c>
      <c r="N32" s="22">
        <v>69113.03977326979</v>
      </c>
      <c r="O32" s="9">
        <v>0.07667916213154984</v>
      </c>
      <c r="P32" s="21">
        <v>5299.529982178807</v>
      </c>
    </row>
    <row r="33" ht="15.75" customHeight="1">
      <c r="B33" s="45" t="s">
        <v>54</v>
      </c>
      <c r="C33" s="46"/>
      <c r="D33" s="46"/>
      <c r="E33" s="46">
        <v>40605.063174946</v>
      </c>
      <c r="F33" s="46">
        <v>2120.215242910305</v>
      </c>
      <c r="G33" s="46">
        <v>1725.0117496217197</v>
      </c>
      <c r="H33" s="46">
        <v>2652.202175650104</v>
      </c>
      <c r="I33" s="46"/>
      <c r="J33" s="46">
        <v>9740.394230686627</v>
      </c>
      <c r="K33" s="46">
        <v>77.74157305878853</v>
      </c>
      <c r="L33" s="46"/>
      <c r="M33" s="46">
        <v>56920.62814687355</v>
      </c>
      <c r="N33" s="47">
        <v>55562.18642770922</v>
      </c>
      <c r="O33" s="48">
        <v>0.02444903281356232</v>
      </c>
      <c r="P33" s="46">
        <v>1358.4417191643297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ht="15.75" customHeight="1">
      <c r="B34" s="2" t="s">
        <v>55</v>
      </c>
      <c r="C34" s="21"/>
      <c r="D34" s="21"/>
      <c r="E34" s="21">
        <v>26415.483242609484</v>
      </c>
      <c r="F34" s="21">
        <v>6888.732676652197</v>
      </c>
      <c r="G34" s="21">
        <v>986.216596187265</v>
      </c>
      <c r="H34" s="21">
        <v>5892.9613933914225</v>
      </c>
      <c r="I34" s="21"/>
      <c r="J34" s="21">
        <v>23025.987090126087</v>
      </c>
      <c r="K34" s="21">
        <v>841.5544013222712</v>
      </c>
      <c r="L34" s="21"/>
      <c r="M34" s="21">
        <v>64050.93540028873</v>
      </c>
      <c r="N34" s="22">
        <v>70830.96395291734</v>
      </c>
      <c r="O34" s="9">
        <v>-0.09572125203795656</v>
      </c>
      <c r="P34" s="21">
        <v>-6780.028552628617</v>
      </c>
    </row>
    <row r="35" ht="15.75" customHeight="1">
      <c r="B35" s="2" t="s">
        <v>56</v>
      </c>
      <c r="C35" s="21"/>
      <c r="D35" s="21"/>
      <c r="E35" s="21">
        <v>405.9092724075327</v>
      </c>
      <c r="F35" s="21">
        <v>0.0</v>
      </c>
      <c r="G35" s="21">
        <v>5280.636915440531</v>
      </c>
      <c r="H35" s="21">
        <v>1997.5680265219457</v>
      </c>
      <c r="I35" s="21"/>
      <c r="J35" s="21">
        <v>4210.2701498397355</v>
      </c>
      <c r="K35" s="21">
        <v>125.5159604788717</v>
      </c>
      <c r="L35" s="21"/>
      <c r="M35" s="21">
        <v>12019.900324688617</v>
      </c>
      <c r="N35" s="22">
        <v>11741.123661920388</v>
      </c>
      <c r="O35" s="9">
        <v>0.02374361013438399</v>
      </c>
      <c r="P35" s="21">
        <v>278.77666276822856</v>
      </c>
    </row>
    <row r="36" ht="15.75" customHeight="1">
      <c r="B36" s="2" t="s">
        <v>57</v>
      </c>
      <c r="C36" s="21"/>
      <c r="D36" s="21"/>
      <c r="E36" s="21">
        <v>17707.081172736995</v>
      </c>
      <c r="F36" s="21">
        <v>10159.958720160694</v>
      </c>
      <c r="G36" s="21">
        <v>3417.9837019833603</v>
      </c>
      <c r="H36" s="21">
        <v>3212.540188460154</v>
      </c>
      <c r="I36" s="21"/>
      <c r="J36" s="21">
        <v>8574.321272622044</v>
      </c>
      <c r="K36" s="21">
        <v>1021.934251876333</v>
      </c>
      <c r="L36" s="21"/>
      <c r="M36" s="21">
        <v>44093.81930783958</v>
      </c>
      <c r="N36" s="22">
        <v>42082.635552798325</v>
      </c>
      <c r="O36" s="9">
        <v>0.04779129749413989</v>
      </c>
      <c r="P36" s="21">
        <v>2011.1837550412529</v>
      </c>
    </row>
    <row r="37" ht="15.75" customHeight="1">
      <c r="B37" s="2" t="s">
        <v>58</v>
      </c>
      <c r="C37" s="21"/>
      <c r="D37" s="21"/>
      <c r="E37" s="21">
        <v>1539.168466522678</v>
      </c>
      <c r="F37" s="21">
        <v>4139.478875192203</v>
      </c>
      <c r="G37" s="21">
        <v>1946.293875106971</v>
      </c>
      <c r="H37" s="21">
        <v>3993.2408517428785</v>
      </c>
      <c r="I37" s="21"/>
      <c r="J37" s="21">
        <v>17921.915124653737</v>
      </c>
      <c r="K37" s="21">
        <v>177.8905244638932</v>
      </c>
      <c r="L37" s="21"/>
      <c r="M37" s="21">
        <v>29717.987717682357</v>
      </c>
      <c r="N37" s="22">
        <v>29102.755419659068</v>
      </c>
      <c r="O37" s="9">
        <v>0.021140001664849115</v>
      </c>
      <c r="P37" s="21">
        <v>615.2322980232893</v>
      </c>
    </row>
    <row r="38" ht="15.75" customHeight="1">
      <c r="B38" s="29" t="s">
        <v>59</v>
      </c>
      <c r="C38" s="30"/>
      <c r="D38" s="30"/>
      <c r="E38" s="30">
        <v>3587.062095032397</v>
      </c>
      <c r="F38" s="30">
        <v>19126.39824261551</v>
      </c>
      <c r="G38" s="30">
        <v>3638.022033111803</v>
      </c>
      <c r="H38" s="30">
        <v>3416.116366718048</v>
      </c>
      <c r="I38" s="30"/>
      <c r="J38" s="30">
        <v>12171.852176309698</v>
      </c>
      <c r="K38" s="30">
        <v>626.8903000331899</v>
      </c>
      <c r="L38" s="30"/>
      <c r="M38" s="30">
        <v>42566.34121382065</v>
      </c>
      <c r="N38" s="31">
        <v>39972.20368501625</v>
      </c>
      <c r="O38" s="32">
        <v>0.06489853672432935</v>
      </c>
      <c r="P38" s="30">
        <v>2594.1375288044</v>
      </c>
    </row>
    <row r="39" ht="15.75" customHeight="1">
      <c r="B39" s="2" t="s">
        <v>60</v>
      </c>
      <c r="C39" s="21"/>
      <c r="D39" s="21"/>
      <c r="E39" s="21">
        <v>176927.41522678183</v>
      </c>
      <c r="F39" s="21">
        <v>292526.0344107962</v>
      </c>
      <c r="G39" s="21">
        <v>105449.29875998378</v>
      </c>
      <c r="H39" s="21">
        <v>76796.63413415776</v>
      </c>
      <c r="I39" s="21">
        <v>0.0</v>
      </c>
      <c r="J39" s="21">
        <v>191443.47405107957</v>
      </c>
      <c r="K39" s="21">
        <v>40119.56423460064</v>
      </c>
      <c r="L39" s="21"/>
      <c r="M39" s="21">
        <v>883262.4208173996</v>
      </c>
      <c r="N39" s="22">
        <v>857579.4877358315</v>
      </c>
      <c r="O39" s="9">
        <v>0.029948166261970416</v>
      </c>
      <c r="P39" s="21">
        <v>25682.933081568102</v>
      </c>
    </row>
    <row r="40" ht="15.75" customHeight="1"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2"/>
      <c r="O40" s="9"/>
      <c r="P40" s="21"/>
    </row>
    <row r="41" ht="15.75" customHeight="1">
      <c r="A41" s="53" t="s">
        <v>61</v>
      </c>
      <c r="B41" s="45" t="s">
        <v>62</v>
      </c>
      <c r="C41" s="46"/>
      <c r="D41" s="46"/>
      <c r="E41" s="46">
        <v>419926.1355291576</v>
      </c>
      <c r="F41" s="46">
        <v>325110.95847356855</v>
      </c>
      <c r="G41" s="46">
        <v>41575.41621954344</v>
      </c>
      <c r="H41" s="46">
        <v>35971.15547490762</v>
      </c>
      <c r="I41" s="46">
        <v>50495.74273858921</v>
      </c>
      <c r="J41" s="46">
        <v>78927.0470387708</v>
      </c>
      <c r="K41" s="46">
        <v>11743.219065482494</v>
      </c>
      <c r="L41" s="46">
        <v>140835.40573315835</v>
      </c>
      <c r="M41" s="46">
        <v>963749.6745400196</v>
      </c>
      <c r="N41" s="47">
        <v>946042.1412869607</v>
      </c>
      <c r="O41" s="48">
        <v>0.018717488873138607</v>
      </c>
      <c r="P41" s="46">
        <v>17707.533253058908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ht="15.75" customHeight="1">
      <c r="B42" s="45" t="s">
        <v>63</v>
      </c>
      <c r="C42" s="46"/>
      <c r="D42" s="46"/>
      <c r="E42" s="46"/>
      <c r="F42" s="46">
        <v>11326.17733127453</v>
      </c>
      <c r="G42" s="46">
        <v>1634.4862944021036</v>
      </c>
      <c r="H42" s="46">
        <v>1486.488268080336</v>
      </c>
      <c r="I42" s="46"/>
      <c r="J42" s="46">
        <v>10302.339964216824</v>
      </c>
      <c r="K42" s="46">
        <v>166.1116008643365</v>
      </c>
      <c r="L42" s="46"/>
      <c r="M42" s="46">
        <v>24915.60345883813</v>
      </c>
      <c r="N42" s="47">
        <v>24225.055268370907</v>
      </c>
      <c r="O42" s="48">
        <v>0.028505536223433412</v>
      </c>
      <c r="P42" s="46">
        <v>690.5481904672233</v>
      </c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ht="15.75" customHeight="1">
      <c r="B43" s="45" t="s">
        <v>64</v>
      </c>
      <c r="C43" s="46"/>
      <c r="D43" s="46"/>
      <c r="E43" s="46"/>
      <c r="F43" s="46">
        <v>11215.35236242596</v>
      </c>
      <c r="G43" s="46">
        <v>3495.7624383449465</v>
      </c>
      <c r="H43" s="46">
        <v>1627.2676809817906</v>
      </c>
      <c r="I43" s="46"/>
      <c r="J43" s="46">
        <v>3042.8526113780244</v>
      </c>
      <c r="K43" s="46">
        <v>463.6725699328863</v>
      </c>
      <c r="L43" s="46"/>
      <c r="M43" s="46">
        <v>19844.90766306361</v>
      </c>
      <c r="N43" s="47">
        <v>19377.31501839447</v>
      </c>
      <c r="O43" s="48">
        <v>0.024130930638494634</v>
      </c>
      <c r="P43" s="46">
        <v>467.59264466913737</v>
      </c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ht="15.75" customHeight="1">
      <c r="B44" s="45" t="s">
        <v>65</v>
      </c>
      <c r="C44" s="46"/>
      <c r="D44" s="46"/>
      <c r="E44" s="46"/>
      <c r="F44" s="46">
        <v>15766.099206745832</v>
      </c>
      <c r="G44" s="46">
        <v>1922.7582291249084</v>
      </c>
      <c r="H44" s="46">
        <v>271.10884233935565</v>
      </c>
      <c r="I44" s="46"/>
      <c r="J44" s="46">
        <v>2569.0155606947183</v>
      </c>
      <c r="K44" s="46">
        <v>265.1654220997352</v>
      </c>
      <c r="L44" s="46"/>
      <c r="M44" s="46">
        <v>20794.147261004553</v>
      </c>
      <c r="N44" s="47">
        <v>18636.664844395116</v>
      </c>
      <c r="O44" s="48">
        <v>0.11576547813802043</v>
      </c>
      <c r="P44" s="46">
        <v>2157.4824166094368</v>
      </c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ht="15.75" customHeight="1">
      <c r="B45" s="45" t="s">
        <v>66</v>
      </c>
      <c r="C45" s="46"/>
      <c r="D45" s="46"/>
      <c r="E45" s="46"/>
      <c r="F45" s="46">
        <v>744.370598955374</v>
      </c>
      <c r="G45" s="46">
        <v>180.17617648758838</v>
      </c>
      <c r="H45" s="46">
        <v>558.634895860877</v>
      </c>
      <c r="I45" s="46"/>
      <c r="J45" s="46">
        <v>591.5415879987597</v>
      </c>
      <c r="K45" s="46">
        <v>154.06955594245295</v>
      </c>
      <c r="L45" s="46"/>
      <c r="M45" s="46">
        <v>2228.792815245052</v>
      </c>
      <c r="N45" s="47">
        <v>2101.201945533342</v>
      </c>
      <c r="O45" s="48">
        <v>0.06072280200527044</v>
      </c>
      <c r="P45" s="46">
        <v>127.59086971171018</v>
      </c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ht="15.75" customHeight="1">
      <c r="B46" s="45" t="s">
        <v>67</v>
      </c>
      <c r="C46" s="46"/>
      <c r="D46" s="46"/>
      <c r="E46" s="46"/>
      <c r="F46" s="46">
        <v>70063.68405040177</v>
      </c>
      <c r="G46" s="46">
        <v>14304.067102720619</v>
      </c>
      <c r="H46" s="46">
        <v>1264.0483909971526</v>
      </c>
      <c r="I46" s="46"/>
      <c r="J46" s="46">
        <v>25046.924148230795</v>
      </c>
      <c r="K46" s="46">
        <v>93.54622558692816</v>
      </c>
      <c r="L46" s="46"/>
      <c r="M46" s="46">
        <v>110772.26991793729</v>
      </c>
      <c r="N46" s="47">
        <v>107353.27811120077</v>
      </c>
      <c r="O46" s="48">
        <v>0.03184804289995686</v>
      </c>
      <c r="P46" s="46">
        <v>3418.9918067365215</v>
      </c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ht="15.75" customHeight="1">
      <c r="B47" s="2" t="s">
        <v>68</v>
      </c>
      <c r="C47" s="21"/>
      <c r="D47" s="21"/>
      <c r="E47" s="21">
        <v>419926.1355291576</v>
      </c>
      <c r="F47" s="21">
        <v>434226.64202337206</v>
      </c>
      <c r="G47" s="21">
        <v>63112.6664606236</v>
      </c>
      <c r="H47" s="21">
        <v>41178.70355316713</v>
      </c>
      <c r="I47" s="21">
        <v>50495.74273858921</v>
      </c>
      <c r="J47" s="21">
        <v>120479.72091128993</v>
      </c>
      <c r="K47" s="21">
        <v>12885.784439908834</v>
      </c>
      <c r="L47" s="21"/>
      <c r="M47" s="21">
        <v>1142305.3956561082</v>
      </c>
      <c r="N47" s="22">
        <v>1117735.6564748553</v>
      </c>
      <c r="O47" s="9">
        <v>0.021981708321573635</v>
      </c>
      <c r="P47" s="21">
        <v>24569.739181252895</v>
      </c>
    </row>
    <row r="48" ht="15.75" customHeight="1"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  <c r="O48" s="9"/>
      <c r="P48" s="21"/>
    </row>
    <row r="49" ht="15.75" customHeight="1">
      <c r="A49" s="53" t="s">
        <v>69</v>
      </c>
      <c r="B49" s="45" t="s">
        <v>70</v>
      </c>
      <c r="C49" s="46"/>
      <c r="D49" s="46"/>
      <c r="E49" s="46"/>
      <c r="F49" s="46">
        <v>3096.17199565415</v>
      </c>
      <c r="G49" s="46">
        <v>2445.3359451059055</v>
      </c>
      <c r="H49" s="46">
        <v>266.8353518442131</v>
      </c>
      <c r="I49" s="46">
        <v>963.9626556016597</v>
      </c>
      <c r="J49" s="46">
        <v>1483.3548653760643</v>
      </c>
      <c r="K49" s="46">
        <v>77.01827244275646</v>
      </c>
      <c r="L49" s="46"/>
      <c r="M49" s="46">
        <v>8332.679086024747</v>
      </c>
      <c r="N49" s="47">
        <v>7900.816327786223</v>
      </c>
      <c r="O49" s="48">
        <v>0.05466052371319085</v>
      </c>
      <c r="P49" s="46">
        <v>431.8627582385243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ht="15.75" customHeight="1">
      <c r="B50" s="45" t="s">
        <v>71</v>
      </c>
      <c r="C50" s="46"/>
      <c r="D50" s="46"/>
      <c r="E50" s="46"/>
      <c r="F50" s="46">
        <v>37761.3233922398</v>
      </c>
      <c r="G50" s="46">
        <v>13599.843172272303</v>
      </c>
      <c r="H50" s="46">
        <v>8096.949342690896</v>
      </c>
      <c r="I50" s="46"/>
      <c r="J50" s="46">
        <v>12384.244495417428</v>
      </c>
      <c r="K50" s="46">
        <v>1080.938835375922</v>
      </c>
      <c r="L50" s="46"/>
      <c r="M50" s="46">
        <v>72923.29923799635</v>
      </c>
      <c r="N50" s="47">
        <v>69698.02454723674</v>
      </c>
      <c r="O50" s="48">
        <v>0.0462749799827359</v>
      </c>
      <c r="P50" s="46">
        <v>3225.2746907596156</v>
      </c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ht="15.75" customHeight="1">
      <c r="B51" s="45" t="s">
        <v>72</v>
      </c>
      <c r="C51" s="46"/>
      <c r="D51" s="46"/>
      <c r="E51" s="46"/>
      <c r="F51" s="46">
        <v>102.51753991799725</v>
      </c>
      <c r="G51" s="46">
        <v>1404.5183692668986</v>
      </c>
      <c r="H51" s="46">
        <v>1.7544949061783688</v>
      </c>
      <c r="I51" s="46"/>
      <c r="J51" s="46">
        <v>413.9217593531898</v>
      </c>
      <c r="K51" s="46">
        <v>5.270060700703326</v>
      </c>
      <c r="L51" s="46"/>
      <c r="M51" s="46">
        <v>1927.9822241449676</v>
      </c>
      <c r="N51" s="47">
        <v>1867.005781168848</v>
      </c>
      <c r="O51" s="48">
        <v>0.03266001829836062</v>
      </c>
      <c r="P51" s="46">
        <v>60.97644297611964</v>
      </c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ht="15.75" customHeight="1">
      <c r="B52" s="45" t="s">
        <v>73</v>
      </c>
      <c r="C52" s="46"/>
      <c r="D52" s="46"/>
      <c r="E52" s="46"/>
      <c r="F52" s="46">
        <v>723.2290601491183</v>
      </c>
      <c r="G52" s="46">
        <v>183.11146944037165</v>
      </c>
      <c r="H52" s="46">
        <v>45.51760477582397</v>
      </c>
      <c r="I52" s="46"/>
      <c r="J52" s="46">
        <v>359.4899620687728</v>
      </c>
      <c r="K52" s="46">
        <v>81.09739398158615</v>
      </c>
      <c r="L52" s="46"/>
      <c r="M52" s="46">
        <v>1392.4454904156728</v>
      </c>
      <c r="N52" s="47">
        <v>1346.788325901179</v>
      </c>
      <c r="O52" s="48">
        <v>0.033900772405302204</v>
      </c>
      <c r="P52" s="46">
        <v>45.65716451449384</v>
      </c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ht="15.75" customHeight="1">
      <c r="B53" s="45" t="s">
        <v>74</v>
      </c>
      <c r="C53" s="46"/>
      <c r="D53" s="46"/>
      <c r="E53" s="46"/>
      <c r="F53" s="46">
        <v>467.01226226395755</v>
      </c>
      <c r="G53" s="46">
        <v>245.67652822204195</v>
      </c>
      <c r="H53" s="46">
        <v>189.35744338335854</v>
      </c>
      <c r="I53" s="46"/>
      <c r="J53" s="46">
        <v>297.8723589240723</v>
      </c>
      <c r="K53" s="46">
        <v>10.695604163107035</v>
      </c>
      <c r="L53" s="46"/>
      <c r="M53" s="46">
        <v>1210.6141969565374</v>
      </c>
      <c r="N53" s="47">
        <v>1171.633051139568</v>
      </c>
      <c r="O53" s="48">
        <v>0.033270780283174144</v>
      </c>
      <c r="P53" s="46">
        <v>38.9811458169695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ht="15.75" customHeight="1">
      <c r="B54" s="2" t="s">
        <v>75</v>
      </c>
      <c r="C54" s="21"/>
      <c r="D54" s="21"/>
      <c r="E54" s="21"/>
      <c r="F54" s="21">
        <v>51.570861783481114</v>
      </c>
      <c r="G54" s="21">
        <v>24.506766026187535</v>
      </c>
      <c r="H54" s="21">
        <v>31.87428492232669</v>
      </c>
      <c r="I54" s="21"/>
      <c r="J54" s="21">
        <v>369.1001362769377</v>
      </c>
      <c r="K54" s="21">
        <v>0.0</v>
      </c>
      <c r="L54" s="21"/>
      <c r="M54" s="21">
        <v>477.05204900893307</v>
      </c>
      <c r="N54" s="22">
        <v>459.03078594438125</v>
      </c>
      <c r="O54" s="9">
        <v>0.039259377837754385</v>
      </c>
      <c r="P54" s="21">
        <v>18.021263064551817</v>
      </c>
    </row>
    <row r="55" ht="15.75" customHeight="1">
      <c r="B55" s="2" t="s">
        <v>76</v>
      </c>
      <c r="C55" s="21"/>
      <c r="D55" s="21"/>
      <c r="E55" s="21"/>
      <c r="F55" s="21">
        <v>360.46654525502015</v>
      </c>
      <c r="G55" s="21"/>
      <c r="H55" s="21"/>
      <c r="I55" s="21"/>
      <c r="J55" s="21"/>
      <c r="K55" s="21"/>
      <c r="L55" s="21"/>
      <c r="M55" s="21">
        <v>360.46654525502015</v>
      </c>
      <c r="N55" s="22">
        <v>351.5170977595199</v>
      </c>
      <c r="O55" s="9">
        <v>0.025459494154172663</v>
      </c>
      <c r="P55" s="21">
        <v>8.949447495500237</v>
      </c>
    </row>
    <row r="56" ht="15.75" customHeight="1">
      <c r="B56" s="2" t="s">
        <v>77</v>
      </c>
      <c r="C56" s="21"/>
      <c r="D56" s="21"/>
      <c r="E56" s="21"/>
      <c r="F56" s="21">
        <v>367.07785736045787</v>
      </c>
      <c r="G56" s="21">
        <v>267.25040734245874</v>
      </c>
      <c r="H56" s="21">
        <v>30.219313340759292</v>
      </c>
      <c r="I56" s="21"/>
      <c r="J56" s="21">
        <v>0.3645431550986288</v>
      </c>
      <c r="K56" s="21">
        <v>214.67190175074242</v>
      </c>
      <c r="L56" s="21"/>
      <c r="M56" s="21">
        <v>879.584022949517</v>
      </c>
      <c r="N56" s="22">
        <v>844.6233616795791</v>
      </c>
      <c r="O56" s="9">
        <v>0.041392013122176385</v>
      </c>
      <c r="P56" s="21">
        <v>34.96066126993787</v>
      </c>
    </row>
    <row r="57" ht="15.75" customHeight="1">
      <c r="B57" s="2" t="s">
        <v>78</v>
      </c>
      <c r="C57" s="21"/>
      <c r="D57" s="21"/>
      <c r="E57" s="21"/>
      <c r="F57" s="21">
        <v>408.7150336787333</v>
      </c>
      <c r="G57" s="21">
        <v>0.0</v>
      </c>
      <c r="H57" s="21">
        <v>1.20235275789661</v>
      </c>
      <c r="I57" s="21"/>
      <c r="J57" s="21">
        <v>0.36161923863174755</v>
      </c>
      <c r="K57" s="21">
        <v>209.6429794202253</v>
      </c>
      <c r="L57" s="21"/>
      <c r="M57" s="21">
        <v>619.9219850954869</v>
      </c>
      <c r="N57" s="22">
        <v>611.2266194397075</v>
      </c>
      <c r="O57" s="9">
        <v>0.014226091238876575</v>
      </c>
      <c r="P57" s="21">
        <v>8.69536565577937</v>
      </c>
    </row>
    <row r="58" ht="15.75" customHeight="1">
      <c r="B58" s="2" t="s">
        <v>79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>
        <v>0.0</v>
      </c>
      <c r="N58" s="22">
        <v>0.0</v>
      </c>
      <c r="O58" s="9">
        <v>0.0</v>
      </c>
      <c r="P58" s="21">
        <v>0.0</v>
      </c>
    </row>
    <row r="59" ht="15.75" customHeight="1">
      <c r="B59" s="45" t="s">
        <v>80</v>
      </c>
      <c r="C59" s="46"/>
      <c r="D59" s="46"/>
      <c r="E59" s="46"/>
      <c r="F59" s="46">
        <v>873.7820875353775</v>
      </c>
      <c r="G59" s="46">
        <v>0.0</v>
      </c>
      <c r="H59" s="46">
        <v>0.0</v>
      </c>
      <c r="I59" s="46"/>
      <c r="J59" s="46">
        <v>355.1177429089121</v>
      </c>
      <c r="K59" s="46">
        <v>52.33727388751797</v>
      </c>
      <c r="L59" s="46"/>
      <c r="M59" s="46">
        <v>1281.2371043318076</v>
      </c>
      <c r="N59" s="47">
        <v>1257.561249220541</v>
      </c>
      <c r="O59" s="48">
        <v>0.018826800782817815</v>
      </c>
      <c r="P59" s="46">
        <v>23.67585511126663</v>
      </c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ht="15.75" customHeight="1">
      <c r="B60" s="45" t="s">
        <v>81</v>
      </c>
      <c r="C60" s="46"/>
      <c r="D60" s="46"/>
      <c r="E60" s="46"/>
      <c r="F60" s="46"/>
      <c r="G60" s="46"/>
      <c r="H60" s="46"/>
      <c r="I60" s="46"/>
      <c r="J60" s="46">
        <v>70.0</v>
      </c>
      <c r="K60" s="46"/>
      <c r="L60" s="46"/>
      <c r="M60" s="46">
        <v>70.0</v>
      </c>
      <c r="N60" s="47">
        <v>43.11476101814921</v>
      </c>
      <c r="O60" s="48">
        <v>0.6235738839079594</v>
      </c>
      <c r="P60" s="46">
        <v>26.88523898185079</v>
      </c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ht="15.75" customHeight="1">
      <c r="B61" s="2" t="s">
        <v>82</v>
      </c>
      <c r="C61" s="21"/>
      <c r="D61" s="21"/>
      <c r="E61" s="21"/>
      <c r="F61" s="21">
        <v>256.71787508403685</v>
      </c>
      <c r="G61" s="21">
        <v>0.0</v>
      </c>
      <c r="H61" s="21">
        <v>0.0</v>
      </c>
      <c r="I61" s="21"/>
      <c r="J61" s="21">
        <v>98.6118692344591</v>
      </c>
      <c r="K61" s="21">
        <v>0.0</v>
      </c>
      <c r="L61" s="21"/>
      <c r="M61" s="21">
        <v>355.32974431849595</v>
      </c>
      <c r="N61" s="22">
        <v>354.7898448741458</v>
      </c>
      <c r="O61" s="9">
        <v>0.001521744356977543</v>
      </c>
      <c r="P61" s="21">
        <v>0.5398994443501692</v>
      </c>
    </row>
    <row r="62" ht="15.75" customHeight="1">
      <c r="B62" s="2" t="s">
        <v>83</v>
      </c>
      <c r="C62" s="21"/>
      <c r="D62" s="21"/>
      <c r="E62" s="21"/>
      <c r="F62" s="21">
        <v>51.75456889933613</v>
      </c>
      <c r="G62" s="21">
        <v>0.0</v>
      </c>
      <c r="H62" s="21">
        <v>0.0</v>
      </c>
      <c r="I62" s="21"/>
      <c r="J62" s="21">
        <v>68.32745347100065</v>
      </c>
      <c r="K62" s="21">
        <v>0.0</v>
      </c>
      <c r="L62" s="21"/>
      <c r="M62" s="21">
        <v>120.08202237033677</v>
      </c>
      <c r="N62" s="22">
        <v>117.22756133444034</v>
      </c>
      <c r="O62" s="9">
        <v>0.02434974338289695</v>
      </c>
      <c r="P62" s="21">
        <v>2.854461035896435</v>
      </c>
    </row>
    <row r="63" ht="15.75" customHeight="1">
      <c r="B63" s="45" t="s">
        <v>84</v>
      </c>
      <c r="C63" s="46"/>
      <c r="D63" s="46"/>
      <c r="E63" s="46"/>
      <c r="F63" s="46">
        <v>161.96918134587344</v>
      </c>
      <c r="G63" s="46">
        <v>0.0</v>
      </c>
      <c r="H63" s="46">
        <v>0.6336752903398203</v>
      </c>
      <c r="I63" s="46"/>
      <c r="J63" s="46">
        <v>37.48716795416666</v>
      </c>
      <c r="K63" s="46">
        <v>0.0</v>
      </c>
      <c r="L63" s="46"/>
      <c r="M63" s="46">
        <v>200.09002459037993</v>
      </c>
      <c r="N63" s="47">
        <v>195.07451155271968</v>
      </c>
      <c r="O63" s="48">
        <v>0.025710755330046173</v>
      </c>
      <c r="P63" s="46">
        <v>5.0155130376602415</v>
      </c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ht="15.75" customHeight="1">
      <c r="B64" s="29" t="s">
        <v>85</v>
      </c>
      <c r="C64" s="21"/>
      <c r="D64" s="21"/>
      <c r="E64" s="21"/>
      <c r="F64" s="21">
        <v>293.44671492828047</v>
      </c>
      <c r="G64" s="21"/>
      <c r="H64" s="21"/>
      <c r="I64" s="21"/>
      <c r="J64" s="21"/>
      <c r="K64" s="21"/>
      <c r="L64" s="21"/>
      <c r="M64" s="21">
        <v>293.44671492828047</v>
      </c>
      <c r="N64" s="22">
        <v>365.33005275325553</v>
      </c>
      <c r="O64" s="9">
        <v>-0.19676272806804967</v>
      </c>
      <c r="P64" s="21">
        <v>-71.88333782497506</v>
      </c>
    </row>
    <row r="65" ht="15.75" customHeight="1">
      <c r="B65" s="2" t="s">
        <v>86</v>
      </c>
      <c r="C65" s="21"/>
      <c r="D65" s="21"/>
      <c r="E65" s="21"/>
      <c r="F65" s="21">
        <v>44975.75497609562</v>
      </c>
      <c r="G65" s="21">
        <v>18170.242657676168</v>
      </c>
      <c r="H65" s="21">
        <v>8664.34386391179</v>
      </c>
      <c r="I65" s="21">
        <v>963.9626556016597</v>
      </c>
      <c r="J65" s="21">
        <v>15938.253973378734</v>
      </c>
      <c r="K65" s="21">
        <v>1731.6723217225606</v>
      </c>
      <c r="L65" s="21"/>
      <c r="M65" s="21">
        <v>90444.23044838656</v>
      </c>
      <c r="N65" s="22">
        <v>86583.763878809</v>
      </c>
      <c r="O65" s="9">
        <v>0.04458649516531811</v>
      </c>
      <c r="P65" s="21">
        <v>3860.466569577562</v>
      </c>
    </row>
    <row r="66" ht="15.75" customHeight="1">
      <c r="A66" s="20" t="s">
        <v>87</v>
      </c>
      <c r="B66" s="29" t="s">
        <v>88</v>
      </c>
      <c r="C66" s="21"/>
      <c r="D66" s="21"/>
      <c r="E66" s="21">
        <v>419926.1355291576</v>
      </c>
      <c r="F66" s="21">
        <v>479202.3969994677</v>
      </c>
      <c r="G66" s="21">
        <v>81282.90911829977</v>
      </c>
      <c r="H66" s="21">
        <v>49843.04741707892</v>
      </c>
      <c r="I66" s="21">
        <v>51459.70539419087</v>
      </c>
      <c r="J66" s="21">
        <v>136417.97488466866</v>
      </c>
      <c r="K66" s="21">
        <v>14617.456761631394</v>
      </c>
      <c r="L66" s="21"/>
      <c r="M66" s="21">
        <v>1232749.6261044948</v>
      </c>
      <c r="N66" s="22">
        <v>1204319.4203536643</v>
      </c>
      <c r="O66" s="9">
        <v>0.02360686481538392</v>
      </c>
      <c r="P66" s="21">
        <v>28430.20575083047</v>
      </c>
    </row>
    <row r="67" ht="15.75" customHeight="1"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2"/>
      <c r="O67" s="9"/>
      <c r="P67" s="21"/>
    </row>
    <row r="68" ht="15.75" customHeight="1">
      <c r="A68" s="20" t="s">
        <v>89</v>
      </c>
      <c r="B68" s="2" t="s">
        <v>90</v>
      </c>
      <c r="C68" s="21"/>
      <c r="D68" s="21"/>
      <c r="E68" s="21"/>
      <c r="F68" s="21">
        <v>66012.56015920702</v>
      </c>
      <c r="G68" s="21">
        <v>12393.392251991336</v>
      </c>
      <c r="H68" s="21">
        <v>12436.009902922711</v>
      </c>
      <c r="I68" s="21"/>
      <c r="J68" s="21">
        <v>37976.43509262088</v>
      </c>
      <c r="K68" s="21">
        <v>3210.0838475093706</v>
      </c>
      <c r="L68" s="21"/>
      <c r="M68" s="21">
        <v>132028.48125425132</v>
      </c>
      <c r="N68" s="22">
        <v>128587.00175086946</v>
      </c>
      <c r="O68" s="9">
        <v>0.02676382104351069</v>
      </c>
      <c r="P68" s="21">
        <v>3441.4795033818664</v>
      </c>
    </row>
    <row r="69" ht="15.75" customHeight="1">
      <c r="B69" s="2" t="s">
        <v>92</v>
      </c>
      <c r="C69" s="21"/>
      <c r="D69" s="21"/>
      <c r="E69" s="21"/>
      <c r="F69" s="21">
        <v>152458.60725574425</v>
      </c>
      <c r="G69" s="21">
        <v>20482.39018756648</v>
      </c>
      <c r="H69" s="21">
        <v>5280.6244187912935</v>
      </c>
      <c r="I69" s="21"/>
      <c r="J69" s="21">
        <v>8765.10455993794</v>
      </c>
      <c r="K69" s="21">
        <v>2209.390777917946</v>
      </c>
      <c r="L69" s="21"/>
      <c r="M69" s="21">
        <v>189196.11719995792</v>
      </c>
      <c r="N69" s="22">
        <v>183955.94229169248</v>
      </c>
      <c r="O69" s="9">
        <v>0.028486032269380464</v>
      </c>
      <c r="P69" s="21">
        <v>5240.174908265442</v>
      </c>
    </row>
    <row r="70" ht="15.75" customHeight="1">
      <c r="B70" s="45" t="s">
        <v>93</v>
      </c>
      <c r="C70" s="46"/>
      <c r="D70" s="46"/>
      <c r="E70" s="46"/>
      <c r="F70" s="46">
        <v>25773.003004334227</v>
      </c>
      <c r="G70" s="46">
        <v>13870.39107008159</v>
      </c>
      <c r="H70" s="46">
        <v>12295.566035389964</v>
      </c>
      <c r="I70" s="46"/>
      <c r="J70" s="46">
        <v>11955.186080575828</v>
      </c>
      <c r="K70" s="46">
        <v>746.6476369787053</v>
      </c>
      <c r="L70" s="46"/>
      <c r="M70" s="46">
        <v>64640.793827360314</v>
      </c>
      <c r="N70" s="47">
        <v>62808.299999999996</v>
      </c>
      <c r="O70" s="48">
        <v>0.02917598195398249</v>
      </c>
      <c r="P70" s="46">
        <v>1832.4938273603184</v>
      </c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ht="15.75" customHeight="1">
      <c r="B71" s="45" t="s">
        <v>94</v>
      </c>
      <c r="C71" s="46"/>
      <c r="D71" s="46"/>
      <c r="E71" s="46"/>
      <c r="F71" s="46">
        <v>2425.447210059298</v>
      </c>
      <c r="G71" s="46">
        <v>1524.5530404722247</v>
      </c>
      <c r="H71" s="46">
        <v>1300.786702758798</v>
      </c>
      <c r="I71" s="46"/>
      <c r="J71" s="46">
        <v>1150.1064486068879</v>
      </c>
      <c r="K71" s="46">
        <v>63.827739653940206</v>
      </c>
      <c r="L71" s="46"/>
      <c r="M71" s="46">
        <v>6464.721141551149</v>
      </c>
      <c r="N71" s="47">
        <v>6280.830000000001</v>
      </c>
      <c r="O71" s="48">
        <v>0.029278159343772776</v>
      </c>
      <c r="P71" s="46">
        <v>183.8911415511484</v>
      </c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ht="15.75" customHeight="1">
      <c r="B72" s="45" t="s">
        <v>95</v>
      </c>
      <c r="C72" s="46"/>
      <c r="D72" s="46"/>
      <c r="E72" s="46"/>
      <c r="F72" s="46">
        <v>72045.97231275987</v>
      </c>
      <c r="G72" s="46">
        <v>33546.24108059696</v>
      </c>
      <c r="H72" s="46">
        <v>8767.046137562711</v>
      </c>
      <c r="I72" s="46"/>
      <c r="J72" s="46">
        <v>25348.17177115768</v>
      </c>
      <c r="K72" s="46">
        <v>1418.0312395963895</v>
      </c>
      <c r="L72" s="46"/>
      <c r="M72" s="46">
        <v>141125.4625416736</v>
      </c>
      <c r="N72" s="47">
        <v>140494.18205486675</v>
      </c>
      <c r="O72" s="48">
        <v>0.00449328561207123</v>
      </c>
      <c r="P72" s="46">
        <v>631.2804868068488</v>
      </c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ht="15.75" customHeight="1">
      <c r="B73" s="2" t="s">
        <v>96</v>
      </c>
      <c r="C73" s="21"/>
      <c r="D73" s="21"/>
      <c r="E73" s="21"/>
      <c r="F73" s="21">
        <v>301639.5041132012</v>
      </c>
      <c r="G73" s="21">
        <v>29884.240396639554</v>
      </c>
      <c r="H73" s="21">
        <v>57542.592268491455</v>
      </c>
      <c r="I73" s="21"/>
      <c r="J73" s="21">
        <v>159797.34796514653</v>
      </c>
      <c r="K73" s="21">
        <v>15634.155737362162</v>
      </c>
      <c r="L73" s="21"/>
      <c r="M73" s="21">
        <v>564497.840480841</v>
      </c>
      <c r="N73" s="22">
        <v>549379.7678809497</v>
      </c>
      <c r="O73" s="9">
        <v>0.027518437124476377</v>
      </c>
      <c r="P73" s="21">
        <v>15118.07259989134</v>
      </c>
    </row>
    <row r="74" ht="15.75" customHeight="1">
      <c r="B74" s="2" t="s">
        <v>97</v>
      </c>
      <c r="C74" s="21"/>
      <c r="D74" s="21"/>
      <c r="E74" s="21"/>
      <c r="F74" s="21">
        <v>14107.373598068623</v>
      </c>
      <c r="G74" s="21">
        <v>349.4346586458258</v>
      </c>
      <c r="H74" s="21">
        <v>1472.8920414866238</v>
      </c>
      <c r="I74" s="21"/>
      <c r="J74" s="21">
        <v>4260.279609042812</v>
      </c>
      <c r="K74" s="21">
        <v>85.66220963594628</v>
      </c>
      <c r="L74" s="21"/>
      <c r="M74" s="21">
        <v>20275.64211687983</v>
      </c>
      <c r="N74" s="22">
        <v>19752.224627485415</v>
      </c>
      <c r="O74" s="9">
        <v>0.026499166512417745</v>
      </c>
      <c r="P74" s="21">
        <v>523.4174893944146</v>
      </c>
    </row>
    <row r="75" ht="15.75" customHeight="1">
      <c r="B75" s="45" t="s">
        <v>98</v>
      </c>
      <c r="C75" s="46"/>
      <c r="D75" s="46"/>
      <c r="E75" s="46"/>
      <c r="F75" s="46">
        <v>139.43520776062732</v>
      </c>
      <c r="G75" s="46">
        <v>3663.8872485648544</v>
      </c>
      <c r="H75" s="46">
        <v>1657.341516460916</v>
      </c>
      <c r="I75" s="46"/>
      <c r="J75" s="46">
        <v>259.30807197483387</v>
      </c>
      <c r="K75" s="46">
        <v>985.9115623842689</v>
      </c>
      <c r="L75" s="46"/>
      <c r="M75" s="46">
        <v>6705.883607145501</v>
      </c>
      <c r="N75" s="47">
        <v>6438.4560342875975</v>
      </c>
      <c r="O75" s="48">
        <v>0.04153597872436098</v>
      </c>
      <c r="P75" s="46">
        <v>267.4275728579032</v>
      </c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ht="15.75" customHeight="1">
      <c r="B76" s="45" t="s">
        <v>99</v>
      </c>
      <c r="C76" s="46"/>
      <c r="D76" s="46"/>
      <c r="E76" s="46"/>
      <c r="F76" s="46">
        <v>13089.892777773883</v>
      </c>
      <c r="G76" s="46">
        <v>1175.9232895290786</v>
      </c>
      <c r="H76" s="46">
        <v>2507.984136784265</v>
      </c>
      <c r="I76" s="46"/>
      <c r="J76" s="46">
        <v>7709.120559753892</v>
      </c>
      <c r="K76" s="46">
        <v>390.64334106587955</v>
      </c>
      <c r="L76" s="46"/>
      <c r="M76" s="46">
        <v>24873.564104906996</v>
      </c>
      <c r="N76" s="47">
        <v>24279.145116099553</v>
      </c>
      <c r="O76" s="48">
        <v>0.024482698462611144</v>
      </c>
      <c r="P76" s="46">
        <v>594.4189888074434</v>
      </c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ht="15.75" customHeight="1">
      <c r="B77" s="45" t="s">
        <v>100</v>
      </c>
      <c r="C77" s="46"/>
      <c r="D77" s="46"/>
      <c r="E77" s="46"/>
      <c r="F77" s="46">
        <v>21235.838573586592</v>
      </c>
      <c r="G77" s="46">
        <v>7014.580316250472</v>
      </c>
      <c r="H77" s="46">
        <v>1248.7620026461996</v>
      </c>
      <c r="I77" s="46"/>
      <c r="J77" s="46">
        <v>2824.025762275106</v>
      </c>
      <c r="K77" s="46">
        <v>281.82861342455095</v>
      </c>
      <c r="L77" s="46"/>
      <c r="M77" s="46">
        <v>32605.035268182917</v>
      </c>
      <c r="N77" s="47">
        <v>32057.160617109705</v>
      </c>
      <c r="O77" s="48">
        <v>0.017090554513452393</v>
      </c>
      <c r="P77" s="46">
        <v>547.8746510732126</v>
      </c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ht="15.75" customHeight="1">
      <c r="B78" s="45" t="s">
        <v>101</v>
      </c>
      <c r="C78" s="46"/>
      <c r="D78" s="46"/>
      <c r="E78" s="46"/>
      <c r="F78" s="46">
        <v>93666.56436966803</v>
      </c>
      <c r="G78" s="46">
        <v>6513.647370705261</v>
      </c>
      <c r="H78" s="46">
        <v>1182.083080665414</v>
      </c>
      <c r="I78" s="46"/>
      <c r="J78" s="46">
        <v>4708.058122760696</v>
      </c>
      <c r="K78" s="46">
        <v>189.14630914869403</v>
      </c>
      <c r="L78" s="46"/>
      <c r="M78" s="46">
        <v>106259.4992529481</v>
      </c>
      <c r="N78" s="47">
        <v>103787.42194216863</v>
      </c>
      <c r="O78" s="48">
        <v>0.02381865995435297</v>
      </c>
      <c r="P78" s="46">
        <v>2472.0773107794666</v>
      </c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ht="15.75" customHeight="1">
      <c r="B79" s="45" t="s">
        <v>102</v>
      </c>
      <c r="C79" s="46"/>
      <c r="D79" s="46"/>
      <c r="E79" s="46"/>
      <c r="F79" s="46">
        <v>35165.26476063016</v>
      </c>
      <c r="G79" s="46">
        <v>2268.7280609044074</v>
      </c>
      <c r="H79" s="46">
        <v>18680.186745498693</v>
      </c>
      <c r="I79" s="46"/>
      <c r="J79" s="46">
        <v>12378.263224967792</v>
      </c>
      <c r="K79" s="46">
        <v>239.33167409955664</v>
      </c>
      <c r="L79" s="46"/>
      <c r="M79" s="46">
        <v>68731.77446610061</v>
      </c>
      <c r="N79" s="47">
        <v>66718.11017943363</v>
      </c>
      <c r="O79" s="48">
        <v>0.030181674529619902</v>
      </c>
      <c r="P79" s="46">
        <v>2013.6642866669863</v>
      </c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ht="15.75" customHeight="1">
      <c r="B80" s="2" t="s">
        <v>103</v>
      </c>
      <c r="C80" s="21"/>
      <c r="D80" s="21"/>
      <c r="E80" s="21"/>
      <c r="F80" s="21">
        <v>13436.37808650918</v>
      </c>
      <c r="G80" s="21">
        <v>3924.4503214903934</v>
      </c>
      <c r="H80" s="21">
        <v>1073.3703009812025</v>
      </c>
      <c r="I80" s="21"/>
      <c r="J80" s="21">
        <v>8925.814163960085</v>
      </c>
      <c r="K80" s="21">
        <v>748.96652211711</v>
      </c>
      <c r="L80" s="21"/>
      <c r="M80" s="21">
        <v>28108.97939505797</v>
      </c>
      <c r="N80" s="22">
        <v>27416.61140075902</v>
      </c>
      <c r="O80" s="9">
        <v>0.025253594770642703</v>
      </c>
      <c r="P80" s="21">
        <v>692.3679942989511</v>
      </c>
    </row>
    <row r="81" ht="15.75" customHeight="1">
      <c r="B81" s="45" t="s">
        <v>104</v>
      </c>
      <c r="C81" s="46"/>
      <c r="D81" s="46"/>
      <c r="E81" s="46"/>
      <c r="F81" s="46">
        <v>1396.3535043351608</v>
      </c>
      <c r="G81" s="46">
        <v>3518.801583573855</v>
      </c>
      <c r="H81" s="46">
        <v>3183.385985201167</v>
      </c>
      <c r="I81" s="46"/>
      <c r="J81" s="46">
        <v>221.9310389260623</v>
      </c>
      <c r="K81" s="46">
        <v>1995.2824276802182</v>
      </c>
      <c r="L81" s="46"/>
      <c r="M81" s="46">
        <v>10315.754539716463</v>
      </c>
      <c r="N81" s="47">
        <v>10270.309519160732</v>
      </c>
      <c r="O81" s="48">
        <v>0.004424892986033887</v>
      </c>
      <c r="P81" s="46">
        <v>45.44502055573139</v>
      </c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ht="15.75" customHeight="1">
      <c r="B82" s="45" t="s">
        <v>105</v>
      </c>
      <c r="C82" s="46"/>
      <c r="D82" s="46"/>
      <c r="E82" s="46"/>
      <c r="F82" s="46">
        <v>55847.37656212046</v>
      </c>
      <c r="G82" s="46">
        <v>13113.49289525104</v>
      </c>
      <c r="H82" s="46">
        <v>19039.538030956668</v>
      </c>
      <c r="I82" s="46"/>
      <c r="J82" s="46">
        <v>53990.222780187745</v>
      </c>
      <c r="K82" s="46">
        <v>2796.735625116557</v>
      </c>
      <c r="L82" s="46"/>
      <c r="M82" s="46">
        <v>144787.36589363246</v>
      </c>
      <c r="N82" s="47">
        <v>140871.45924907966</v>
      </c>
      <c r="O82" s="48">
        <v>0.027797728975242256</v>
      </c>
      <c r="P82" s="46">
        <v>3915.9066445528006</v>
      </c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ht="15.75" customHeight="1">
      <c r="B83" s="45" t="s">
        <v>106</v>
      </c>
      <c r="C83" s="46"/>
      <c r="D83" s="46"/>
      <c r="E83" s="46"/>
      <c r="F83" s="46">
        <v>109052.84309157808</v>
      </c>
      <c r="G83" s="46">
        <v>33163.61039494176</v>
      </c>
      <c r="H83" s="46">
        <v>24505.595561603597</v>
      </c>
      <c r="I83" s="46"/>
      <c r="J83" s="46">
        <v>39387.386673197594</v>
      </c>
      <c r="K83" s="46">
        <v>526.5365063579044</v>
      </c>
      <c r="L83" s="46"/>
      <c r="M83" s="46">
        <v>206635.97222767893</v>
      </c>
      <c r="N83" s="47">
        <v>203150.46624816238</v>
      </c>
      <c r="O83" s="48">
        <v>0.017157263007502803</v>
      </c>
      <c r="P83" s="46">
        <v>3485.5059795165434</v>
      </c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ht="15.75" customHeight="1">
      <c r="B84" s="45" t="s">
        <v>107</v>
      </c>
      <c r="C84" s="46"/>
      <c r="D84" s="46"/>
      <c r="E84" s="46"/>
      <c r="F84" s="46">
        <v>15457.41258934621</v>
      </c>
      <c r="G84" s="46">
        <v>2353.62770073288</v>
      </c>
      <c r="H84" s="46">
        <v>2832.122195933329</v>
      </c>
      <c r="I84" s="46"/>
      <c r="J84" s="46">
        <v>7848.661552129494</v>
      </c>
      <c r="K84" s="46">
        <v>537.9239338362595</v>
      </c>
      <c r="L84" s="46"/>
      <c r="M84" s="46">
        <v>29029.747971978177</v>
      </c>
      <c r="N84" s="47">
        <v>28081.514547037325</v>
      </c>
      <c r="O84" s="48">
        <v>0.03376717531928467</v>
      </c>
      <c r="P84" s="46">
        <v>948.2334249408523</v>
      </c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ht="15.75" customHeight="1">
      <c r="B85" s="45" t="s">
        <v>108</v>
      </c>
      <c r="C85" s="46"/>
      <c r="D85" s="46"/>
      <c r="E85" s="46"/>
      <c r="F85" s="46">
        <v>48073.775414043725</v>
      </c>
      <c r="G85" s="46">
        <v>4425.640205196971</v>
      </c>
      <c r="H85" s="46">
        <v>4189.459869550942</v>
      </c>
      <c r="I85" s="46"/>
      <c r="J85" s="46">
        <v>16361.780474975307</v>
      </c>
      <c r="K85" s="46">
        <v>124.54058866114896</v>
      </c>
      <c r="L85" s="46"/>
      <c r="M85" s="46">
        <v>73175.1965524281</v>
      </c>
      <c r="N85" s="47">
        <v>70850.36867127853</v>
      </c>
      <c r="O85" s="48">
        <v>0.03281320795853548</v>
      </c>
      <c r="P85" s="46">
        <v>2324.8278811495693</v>
      </c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ht="15.75" customHeight="1">
      <c r="B86" s="45" t="s">
        <v>109</v>
      </c>
      <c r="C86" s="46"/>
      <c r="D86" s="46"/>
      <c r="E86" s="46"/>
      <c r="F86" s="46">
        <v>25319.24498417044</v>
      </c>
      <c r="G86" s="46">
        <v>53278.91999742728</v>
      </c>
      <c r="H86" s="46">
        <v>1183.761568467091</v>
      </c>
      <c r="I86" s="46"/>
      <c r="J86" s="46">
        <v>25715.041193186742</v>
      </c>
      <c r="K86" s="46">
        <v>1185.4825339093504</v>
      </c>
      <c r="L86" s="46"/>
      <c r="M86" s="46">
        <v>106682.4502771609</v>
      </c>
      <c r="N86" s="47">
        <v>104327.51743891892</v>
      </c>
      <c r="O86" s="48">
        <v>0.022572499528906453</v>
      </c>
      <c r="P86" s="46">
        <v>2354.932838241977</v>
      </c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ht="15.75" customHeight="1">
      <c r="B87" s="45" t="s">
        <v>110</v>
      </c>
      <c r="C87" s="46"/>
      <c r="D87" s="46"/>
      <c r="E87" s="46"/>
      <c r="F87" s="46">
        <v>41245.64368772441</v>
      </c>
      <c r="G87" s="46">
        <v>11320.024607056293</v>
      </c>
      <c r="H87" s="46">
        <v>2862.5404949764256</v>
      </c>
      <c r="I87" s="46"/>
      <c r="J87" s="46">
        <v>17362.441929686665</v>
      </c>
      <c r="K87" s="46">
        <v>2763.588867383022</v>
      </c>
      <c r="L87" s="46"/>
      <c r="M87" s="46">
        <v>75554.23958682682</v>
      </c>
      <c r="N87" s="47">
        <v>74873.78733912675</v>
      </c>
      <c r="O87" s="48">
        <v>0.009087990228383818</v>
      </c>
      <c r="P87" s="46">
        <v>680.4522477000719</v>
      </c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ht="15.75" customHeight="1">
      <c r="B88" s="45" t="s">
        <v>111</v>
      </c>
      <c r="C88" s="46"/>
      <c r="D88" s="46"/>
      <c r="E88" s="46"/>
      <c r="F88" s="46">
        <v>53609.178815784435</v>
      </c>
      <c r="G88" s="46">
        <v>5443.602410303368</v>
      </c>
      <c r="H88" s="46">
        <v>5525.5775862888795</v>
      </c>
      <c r="I88" s="46"/>
      <c r="J88" s="46">
        <v>20632.018664646974</v>
      </c>
      <c r="K88" s="46">
        <v>1251.3891471573968</v>
      </c>
      <c r="L88" s="46"/>
      <c r="M88" s="46">
        <v>86461.76662418107</v>
      </c>
      <c r="N88" s="47">
        <v>84692.5772077738</v>
      </c>
      <c r="O88" s="48">
        <v>0.020889545161283413</v>
      </c>
      <c r="P88" s="46">
        <v>1769.1894164072728</v>
      </c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ht="15.75" customHeight="1">
      <c r="B89" s="45" t="s">
        <v>112</v>
      </c>
      <c r="C89" s="46"/>
      <c r="D89" s="46"/>
      <c r="E89" s="46"/>
      <c r="F89" s="46">
        <v>1214.1260432354093</v>
      </c>
      <c r="G89" s="46">
        <v>0.0</v>
      </c>
      <c r="H89" s="46">
        <v>0.0</v>
      </c>
      <c r="I89" s="46"/>
      <c r="J89" s="46">
        <v>1139.5404877525814</v>
      </c>
      <c r="K89" s="46">
        <v>123.06200820204666</v>
      </c>
      <c r="L89" s="46"/>
      <c r="M89" s="46">
        <v>2476.7285391900377</v>
      </c>
      <c r="N89" s="47">
        <v>2396.03159984864</v>
      </c>
      <c r="O89" s="48">
        <v>0.033679413638157185</v>
      </c>
      <c r="P89" s="46">
        <v>80.69693934139787</v>
      </c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ht="15.75" customHeight="1">
      <c r="B90" s="29" t="s">
        <v>113</v>
      </c>
      <c r="C90" s="30"/>
      <c r="D90" s="30"/>
      <c r="E90" s="30"/>
      <c r="F90" s="30">
        <v>30724.366037653286</v>
      </c>
      <c r="G90" s="30">
        <v>39088.1170423091</v>
      </c>
      <c r="H90" s="30">
        <v>4864.0497259635085</v>
      </c>
      <c r="I90" s="30"/>
      <c r="J90" s="30">
        <v>17326.86953339296</v>
      </c>
      <c r="K90" s="30">
        <v>2795.166593230414</v>
      </c>
      <c r="L90" s="30"/>
      <c r="M90" s="30">
        <v>94798.56893254929</v>
      </c>
      <c r="N90" s="31">
        <v>93445.232394097</v>
      </c>
      <c r="O90" s="32">
        <v>0.014482670798492043</v>
      </c>
      <c r="P90" s="30">
        <v>1353.3365384522913</v>
      </c>
    </row>
    <row r="91" ht="15.75" customHeight="1">
      <c r="B91" s="2" t="s">
        <v>114</v>
      </c>
      <c r="C91" s="21"/>
      <c r="D91" s="21"/>
      <c r="E91" s="21"/>
      <c r="F91" s="21">
        <v>1193136.1621592946</v>
      </c>
      <c r="G91" s="21">
        <v>302317.69613023096</v>
      </c>
      <c r="H91" s="21">
        <v>193631.27630938188</v>
      </c>
      <c r="I91" s="21">
        <v>0.0</v>
      </c>
      <c r="J91" s="21">
        <v>486043.115760863</v>
      </c>
      <c r="K91" s="21">
        <v>40303.33544242883</v>
      </c>
      <c r="L91" s="21"/>
      <c r="M91" s="21">
        <v>2215431.5858021993</v>
      </c>
      <c r="N91" s="22">
        <v>2164914.4181102053</v>
      </c>
      <c r="O91" s="9">
        <v>0.023334487160047362</v>
      </c>
      <c r="P91" s="21">
        <v>50517.16769199399</v>
      </c>
    </row>
    <row r="92" ht="15.75" customHeight="1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2"/>
      <c r="O92" s="9"/>
      <c r="P92" s="21"/>
    </row>
    <row r="93" ht="15.75" customHeight="1">
      <c r="A93" s="20" t="s">
        <v>115</v>
      </c>
      <c r="B93" s="2" t="s">
        <v>116</v>
      </c>
      <c r="C93" s="21"/>
      <c r="D93" s="21"/>
      <c r="E93" s="21"/>
      <c r="F93" s="21"/>
      <c r="G93" s="21">
        <v>289724.3929736225</v>
      </c>
      <c r="H93" s="21">
        <v>52442.75864469165</v>
      </c>
      <c r="I93" s="21"/>
      <c r="J93" s="21">
        <v>62423.31843843648</v>
      </c>
      <c r="K93" s="21">
        <v>995313.1551760939</v>
      </c>
      <c r="L93" s="21"/>
      <c r="M93" s="21">
        <v>1399903.6252328446</v>
      </c>
      <c r="N93" s="22">
        <v>1360584.5737090467</v>
      </c>
      <c r="O93" s="9">
        <v>0.02889864568772192</v>
      </c>
      <c r="P93" s="21">
        <v>39319.05152379791</v>
      </c>
    </row>
    <row r="94" ht="15.75" customHeight="1">
      <c r="B94" s="29" t="s">
        <v>117</v>
      </c>
      <c r="C94" s="30"/>
      <c r="D94" s="30"/>
      <c r="E94" s="30"/>
      <c r="F94" s="30"/>
      <c r="G94" s="30">
        <v>734320.855982148</v>
      </c>
      <c r="H94" s="30">
        <v>367832.1561282137</v>
      </c>
      <c r="I94" s="30"/>
      <c r="J94" s="30"/>
      <c r="K94" s="30"/>
      <c r="L94" s="30">
        <v>116184.04573770035</v>
      </c>
      <c r="M94" s="30">
        <v>1102153.0121103616</v>
      </c>
      <c r="N94" s="31">
        <v>1076483.4060747388</v>
      </c>
      <c r="O94" s="32">
        <v>0.023845798170938605</v>
      </c>
      <c r="P94" s="30">
        <v>25669.606035622768</v>
      </c>
    </row>
    <row r="95" ht="15.75" customHeight="1">
      <c r="B95" s="2" t="s">
        <v>118</v>
      </c>
      <c r="G95" s="2">
        <v>1024045.2489557704</v>
      </c>
      <c r="H95" s="2">
        <v>420274.91477290535</v>
      </c>
      <c r="I95" s="2">
        <v>0.0</v>
      </c>
      <c r="J95" s="2">
        <v>62423.31843843648</v>
      </c>
      <c r="K95" s="2">
        <v>995313.1551760939</v>
      </c>
      <c r="L95" s="2">
        <v>116184.04573770035</v>
      </c>
      <c r="M95" s="2">
        <v>2502056.6373432064</v>
      </c>
      <c r="N95" s="2">
        <v>2437067.9797837855</v>
      </c>
      <c r="O95" s="2">
        <v>0.05274444385866053</v>
      </c>
      <c r="P95" s="2">
        <v>64988.65755942068</v>
      </c>
    </row>
    <row r="96" ht="15.75" customHeight="1"/>
    <row r="97" ht="15.75" customHeight="1">
      <c r="A97" s="13"/>
      <c r="B97" s="56" t="s">
        <v>129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57">
        <v>218243.0</v>
      </c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B98" s="56" t="s">
        <v>135</v>
      </c>
      <c r="M98" s="61">
        <f>sum(M97,M81:M89,M75:M79,M70:M72,M63,M59:M60,M49:M53,M41:M46,M33,M25:M31,M14:M21,)</f>
        <v>3369542.444</v>
      </c>
    </row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C6:M6"/>
    <mergeCell ref="A8:A23"/>
    <mergeCell ref="A25:A39"/>
    <mergeCell ref="A41:A47"/>
    <mergeCell ref="A49:A65"/>
    <mergeCell ref="A68:A91"/>
    <mergeCell ref="A93:A95"/>
  </mergeCell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43"/>
    <col customWidth="1" min="2" max="2" width="15.0"/>
    <col customWidth="1" min="3" max="6" width="8.86"/>
    <col customWidth="1" min="7" max="7" width="12.71"/>
    <col customWidth="1" min="8" max="8" width="11.14"/>
    <col customWidth="1" min="9" max="9" width="9.0"/>
    <col customWidth="1" min="10" max="10" width="10.14"/>
    <col customWidth="1" min="11" max="12" width="11.14"/>
    <col customWidth="1" min="13" max="14" width="12.71"/>
    <col customWidth="1" min="15" max="15" width="16.43"/>
    <col customWidth="1" min="16" max="16" width="10.14"/>
    <col customWidth="1" min="17" max="26" width="8.86"/>
  </cols>
  <sheetData>
    <row r="1">
      <c r="A1" s="15" t="s">
        <v>18</v>
      </c>
    </row>
    <row r="2">
      <c r="A2" s="16" t="s">
        <v>136</v>
      </c>
    </row>
    <row r="3">
      <c r="A3" s="17" t="s">
        <v>20</v>
      </c>
    </row>
    <row r="6">
      <c r="C6" s="18" t="s">
        <v>137</v>
      </c>
      <c r="N6" s="19" t="s">
        <v>126</v>
      </c>
    </row>
    <row r="7"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23</v>
      </c>
      <c r="I7" s="2" t="s">
        <v>24</v>
      </c>
      <c r="J7" s="2" t="s">
        <v>14</v>
      </c>
      <c r="K7" s="2" t="s">
        <v>15</v>
      </c>
      <c r="L7" s="2" t="s">
        <v>16</v>
      </c>
      <c r="M7" s="2" t="s">
        <v>138</v>
      </c>
      <c r="N7" s="19" t="s">
        <v>133</v>
      </c>
      <c r="O7" s="2" t="s">
        <v>139</v>
      </c>
      <c r="P7" s="2" t="s">
        <v>28</v>
      </c>
    </row>
    <row r="8">
      <c r="A8" s="20" t="s">
        <v>29</v>
      </c>
      <c r="B8" s="2" t="s">
        <v>30</v>
      </c>
      <c r="C8" s="21"/>
      <c r="D8" s="21">
        <v>47365.81649670881</v>
      </c>
      <c r="E8" s="21"/>
      <c r="F8" s="21"/>
      <c r="G8" s="21">
        <v>10348.494866480329</v>
      </c>
      <c r="H8" s="21">
        <v>1065.0996764056401</v>
      </c>
      <c r="I8" s="21"/>
      <c r="J8" s="21">
        <v>8296.397368932881</v>
      </c>
      <c r="K8" s="21">
        <v>21.105200333187515</v>
      </c>
      <c r="L8" s="21"/>
      <c r="M8" s="21">
        <v>67096.91360886085</v>
      </c>
      <c r="N8" s="22">
        <v>64857.54781478844</v>
      </c>
      <c r="O8" s="9">
        <v>0.03452745084453841</v>
      </c>
      <c r="P8" s="21">
        <v>2239.365794072408</v>
      </c>
    </row>
    <row r="9">
      <c r="B9" s="2" t="s">
        <v>31</v>
      </c>
      <c r="C9" s="21"/>
      <c r="D9" s="21">
        <v>193934.95907289925</v>
      </c>
      <c r="E9" s="21"/>
      <c r="F9" s="21">
        <v>21390.37722413142</v>
      </c>
      <c r="G9" s="21">
        <v>103553.40309143909</v>
      </c>
      <c r="H9" s="21">
        <v>59469.06391287386</v>
      </c>
      <c r="I9" s="21"/>
      <c r="J9" s="21">
        <v>61534.610315899336</v>
      </c>
      <c r="K9" s="21">
        <v>550.3115403234125</v>
      </c>
      <c r="L9" s="21"/>
      <c r="M9" s="21">
        <v>440432.72515756637</v>
      </c>
      <c r="N9" s="22">
        <v>435653.66964378057</v>
      </c>
      <c r="O9" s="9">
        <v>0.010969850242954401</v>
      </c>
      <c r="P9" s="21">
        <v>4779.055513785803</v>
      </c>
    </row>
    <row r="10">
      <c r="B10" s="2" t="s">
        <v>32</v>
      </c>
      <c r="C10" s="21"/>
      <c r="D10" s="21">
        <v>34223.81630698222</v>
      </c>
      <c r="E10" s="21"/>
      <c r="F10" s="21"/>
      <c r="G10" s="21">
        <v>41029.379385150816</v>
      </c>
      <c r="H10" s="21">
        <v>1707.4260935976617</v>
      </c>
      <c r="I10" s="21"/>
      <c r="J10" s="21">
        <v>10028.40952557694</v>
      </c>
      <c r="K10" s="21">
        <v>761.3747784484391</v>
      </c>
      <c r="L10" s="21"/>
      <c r="M10" s="21">
        <v>87750.40608975608</v>
      </c>
      <c r="N10" s="22">
        <v>86048.28451070531</v>
      </c>
      <c r="O10" s="9">
        <v>0.019781005382379337</v>
      </c>
      <c r="P10" s="21">
        <v>1702.1215790507704</v>
      </c>
    </row>
    <row r="11">
      <c r="B11" s="2" t="s">
        <v>33</v>
      </c>
      <c r="C11" s="21"/>
      <c r="D11" s="21">
        <v>152455.95146398753</v>
      </c>
      <c r="E11" s="21"/>
      <c r="F11" s="21"/>
      <c r="G11" s="21">
        <v>39245.22103727145</v>
      </c>
      <c r="H11" s="21">
        <v>29220.12097348155</v>
      </c>
      <c r="I11" s="21"/>
      <c r="J11" s="21">
        <v>24940.480555025122</v>
      </c>
      <c r="K11" s="21">
        <v>136.92211398509005</v>
      </c>
      <c r="L11" s="21"/>
      <c r="M11" s="21">
        <v>245998.69614375074</v>
      </c>
      <c r="N11" s="22">
        <v>241755.09608696253</v>
      </c>
      <c r="O11" s="9">
        <v>0.01755330135941265</v>
      </c>
      <c r="P11" s="21">
        <v>4243.600056788215</v>
      </c>
    </row>
    <row r="12">
      <c r="B12" s="2" t="s">
        <v>34</v>
      </c>
      <c r="C12" s="21"/>
      <c r="D12" s="21">
        <v>3270.2502356932973</v>
      </c>
      <c r="E12" s="21"/>
      <c r="F12" s="21"/>
      <c r="G12" s="21">
        <v>5413.677408898319</v>
      </c>
      <c r="H12" s="21">
        <v>157.27172502010023</v>
      </c>
      <c r="I12" s="21"/>
      <c r="J12" s="21">
        <v>13300.522342901571</v>
      </c>
      <c r="K12" s="21">
        <v>29.227655898029827</v>
      </c>
      <c r="L12" s="21"/>
      <c r="M12" s="21">
        <v>22170.94936841132</v>
      </c>
      <c r="N12" s="22">
        <v>21131.331357640287</v>
      </c>
      <c r="O12" s="9">
        <v>0.049197941822778014</v>
      </c>
      <c r="P12" s="21">
        <v>1039.6180107710315</v>
      </c>
    </row>
    <row r="13">
      <c r="B13" s="2" t="s">
        <v>35</v>
      </c>
      <c r="C13" s="21"/>
      <c r="D13" s="21"/>
      <c r="E13" s="21"/>
      <c r="F13" s="21"/>
      <c r="G13" s="21">
        <v>2947.9617652083152</v>
      </c>
      <c r="H13" s="21">
        <v>7557.612627757503</v>
      </c>
      <c r="I13" s="21"/>
      <c r="J13" s="21">
        <v>5448.909229166459</v>
      </c>
      <c r="K13" s="21">
        <v>104.54106863698489</v>
      </c>
      <c r="L13" s="21"/>
      <c r="M13" s="21">
        <v>16059.024690769262</v>
      </c>
      <c r="N13" s="22">
        <v>15728.529108834657</v>
      </c>
      <c r="O13" s="9">
        <v>0.021012491355530946</v>
      </c>
      <c r="P13" s="21">
        <v>330.49558193460507</v>
      </c>
    </row>
    <row r="14">
      <c r="B14" s="2" t="s">
        <v>36</v>
      </c>
      <c r="C14" s="21">
        <v>16526.16</v>
      </c>
      <c r="D14" s="21"/>
      <c r="E14" s="21"/>
      <c r="F14" s="21"/>
      <c r="G14" s="21">
        <v>9462.219449347258</v>
      </c>
      <c r="H14" s="21">
        <v>6875.1588735456935</v>
      </c>
      <c r="I14" s="21"/>
      <c r="J14" s="21">
        <v>2888.545182028292</v>
      </c>
      <c r="K14" s="21">
        <v>108.05785418602801</v>
      </c>
      <c r="L14" s="21"/>
      <c r="M14" s="21">
        <v>35860.14135910728</v>
      </c>
      <c r="N14" s="22">
        <v>35152.363443145885</v>
      </c>
      <c r="O14" s="9">
        <v>0.020134575506028957</v>
      </c>
      <c r="P14" s="21">
        <v>707.7779159613929</v>
      </c>
    </row>
    <row r="15">
      <c r="B15" s="2" t="s">
        <v>37</v>
      </c>
      <c r="C15" s="21">
        <v>2746.821</v>
      </c>
      <c r="D15" s="21"/>
      <c r="E15" s="21"/>
      <c r="F15" s="21"/>
      <c r="G15" s="21">
        <v>2696.6544822514234</v>
      </c>
      <c r="H15" s="21">
        <v>5849.520713011439</v>
      </c>
      <c r="I15" s="21"/>
      <c r="J15" s="21">
        <v>10233.43307716958</v>
      </c>
      <c r="K15" s="21">
        <v>71.50831468565863</v>
      </c>
      <c r="L15" s="21"/>
      <c r="M15" s="21">
        <v>21597.9375871181</v>
      </c>
      <c r="N15" s="22">
        <v>20939.35625309011</v>
      </c>
      <c r="O15" s="9">
        <v>0.03145184245722929</v>
      </c>
      <c r="P15" s="21">
        <v>658.5813340279892</v>
      </c>
    </row>
    <row r="16">
      <c r="B16" s="2" t="s">
        <v>38</v>
      </c>
      <c r="C16" s="21">
        <v>18097.12443791201</v>
      </c>
      <c r="D16" s="21"/>
      <c r="E16" s="21"/>
      <c r="F16" s="21"/>
      <c r="G16" s="21">
        <v>4609.528018543935</v>
      </c>
      <c r="H16" s="21">
        <v>1023.5086985246439</v>
      </c>
      <c r="I16" s="21"/>
      <c r="J16" s="21">
        <v>10770.198095555135</v>
      </c>
      <c r="K16" s="21">
        <v>42.06766908634974</v>
      </c>
      <c r="L16" s="21"/>
      <c r="M16" s="21">
        <v>34542.42691962207</v>
      </c>
      <c r="N16" s="22">
        <v>34164.04324180676</v>
      </c>
      <c r="O16" s="9">
        <v>0.011075494640291351</v>
      </c>
      <c r="P16" s="21">
        <v>378.3836778153127</v>
      </c>
    </row>
    <row r="17">
      <c r="B17" s="2" t="s">
        <v>39</v>
      </c>
      <c r="C17" s="21"/>
      <c r="D17" s="21"/>
      <c r="E17" s="21"/>
      <c r="F17" s="21"/>
      <c r="G17" s="21">
        <v>271.3856345908632</v>
      </c>
      <c r="H17" s="21">
        <v>101.84057835138704</v>
      </c>
      <c r="I17" s="21"/>
      <c r="J17" s="21">
        <v>3744.549118591839</v>
      </c>
      <c r="K17" s="21">
        <v>0.937941313376561</v>
      </c>
      <c r="L17" s="21"/>
      <c r="M17" s="21">
        <v>4118.713272847466</v>
      </c>
      <c r="N17" s="22">
        <v>3838.1562685125514</v>
      </c>
      <c r="O17" s="9">
        <v>0.07309681646798676</v>
      </c>
      <c r="P17" s="21">
        <v>280.55700433491484</v>
      </c>
    </row>
    <row r="18">
      <c r="B18" s="2" t="s">
        <v>40</v>
      </c>
      <c r="C18" s="21"/>
      <c r="D18" s="21"/>
      <c r="E18" s="21"/>
      <c r="F18" s="21"/>
      <c r="G18" s="21">
        <v>518.0975317314695</v>
      </c>
      <c r="H18" s="21">
        <v>410.70257633973165</v>
      </c>
      <c r="I18" s="21"/>
      <c r="J18" s="21">
        <v>4768.951886182155</v>
      </c>
      <c r="K18" s="21">
        <v>1.9880542768743708</v>
      </c>
      <c r="L18" s="21"/>
      <c r="M18" s="21">
        <v>5699.7400485302305</v>
      </c>
      <c r="N18" s="22">
        <v>5661.869214397802</v>
      </c>
      <c r="O18" s="9">
        <v>0.0066887511347179926</v>
      </c>
      <c r="P18" s="21">
        <v>37.87083413242817</v>
      </c>
    </row>
    <row r="19">
      <c r="B19" s="2" t="s">
        <v>41</v>
      </c>
      <c r="C19" s="21"/>
      <c r="D19" s="21"/>
      <c r="E19" s="21"/>
      <c r="F19" s="21"/>
      <c r="G19" s="21">
        <v>135.16491290718287</v>
      </c>
      <c r="H19" s="21">
        <v>100.34926447971739</v>
      </c>
      <c r="I19" s="21"/>
      <c r="J19" s="21">
        <v>4365.506177577104</v>
      </c>
      <c r="K19" s="21">
        <v>4.113076411708069</v>
      </c>
      <c r="L19" s="21"/>
      <c r="M19" s="21">
        <v>4605.133431375712</v>
      </c>
      <c r="N19" s="22">
        <v>4554.8814817915745</v>
      </c>
      <c r="O19" s="9">
        <v>0.011032548219975069</v>
      </c>
      <c r="P19" s="21">
        <v>50.25194958413704</v>
      </c>
    </row>
    <row r="20">
      <c r="B20" s="2" t="s">
        <v>42</v>
      </c>
      <c r="C20" s="21"/>
      <c r="D20" s="21"/>
      <c r="E20" s="21"/>
      <c r="F20" s="21"/>
      <c r="G20" s="21">
        <v>156.43491297039458</v>
      </c>
      <c r="H20" s="21">
        <v>1161.6175716201171</v>
      </c>
      <c r="I20" s="21"/>
      <c r="J20" s="21">
        <v>4047.1466815174144</v>
      </c>
      <c r="K20" s="21">
        <v>25.587648160766587</v>
      </c>
      <c r="L20" s="21"/>
      <c r="M20" s="21">
        <v>5390.786814268693</v>
      </c>
      <c r="N20" s="22">
        <v>5153.807578812032</v>
      </c>
      <c r="O20" s="9">
        <v>0.04598138984290235</v>
      </c>
      <c r="P20" s="21">
        <v>236.97923545666072</v>
      </c>
    </row>
    <row r="21" ht="15.75" customHeight="1">
      <c r="B21" s="2" t="s">
        <v>43</v>
      </c>
      <c r="C21" s="21"/>
      <c r="D21" s="21">
        <v>429.69743055555557</v>
      </c>
      <c r="E21" s="21"/>
      <c r="F21" s="21"/>
      <c r="G21" s="21">
        <v>2927.316958671414</v>
      </c>
      <c r="H21" s="21">
        <v>946.9113427626462</v>
      </c>
      <c r="I21" s="21"/>
      <c r="J21" s="21">
        <v>5187.582921527528</v>
      </c>
      <c r="K21" s="21"/>
      <c r="L21" s="21"/>
      <c r="M21" s="21">
        <v>9491.508653517143</v>
      </c>
      <c r="N21" s="22">
        <v>9264.39952952835</v>
      </c>
      <c r="O21" s="9">
        <v>0.02451417636565981</v>
      </c>
      <c r="P21" s="21">
        <v>227.10912398879373</v>
      </c>
    </row>
    <row r="22" ht="15.75" customHeight="1">
      <c r="B22" s="29" t="s">
        <v>44</v>
      </c>
      <c r="C22" s="30"/>
      <c r="D22" s="30"/>
      <c r="E22" s="30"/>
      <c r="F22" s="30"/>
      <c r="G22" s="30">
        <v>14588.488900293502</v>
      </c>
      <c r="H22" s="30">
        <v>25999.07329269393</v>
      </c>
      <c r="I22" s="30"/>
      <c r="J22" s="30">
        <v>9326.88083777039</v>
      </c>
      <c r="K22" s="30">
        <v>144.57473061347338</v>
      </c>
      <c r="L22" s="30"/>
      <c r="M22" s="30">
        <v>50059.017761371295</v>
      </c>
      <c r="N22" s="31">
        <v>47895.904245544414</v>
      </c>
      <c r="O22" s="32">
        <v>0.04516280775778667</v>
      </c>
      <c r="P22" s="30">
        <v>2163.1135158268808</v>
      </c>
    </row>
    <row r="23" ht="15.75" customHeight="1">
      <c r="B23" s="2" t="s">
        <v>1</v>
      </c>
      <c r="C23" s="21">
        <v>37370.10543791201</v>
      </c>
      <c r="D23" s="21">
        <v>431680.49100682663</v>
      </c>
      <c r="E23" s="21"/>
      <c r="F23" s="21">
        <v>21390.37722413142</v>
      </c>
      <c r="G23" s="21">
        <v>237903.42835575575</v>
      </c>
      <c r="H23" s="21">
        <v>141645.27792046563</v>
      </c>
      <c r="I23" s="21"/>
      <c r="J23" s="21">
        <v>178882.12331542175</v>
      </c>
      <c r="K23" s="21">
        <v>2002.3176463593793</v>
      </c>
      <c r="L23" s="21"/>
      <c r="M23" s="21">
        <v>1050874.1209068727</v>
      </c>
      <c r="N23" s="22">
        <v>1031799.2397793414</v>
      </c>
      <c r="O23" s="9">
        <v>0.018487008317248428</v>
      </c>
      <c r="P23" s="21">
        <v>19074.88112753129</v>
      </c>
    </row>
    <row r="24" ht="15.75" customHeight="1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9"/>
      <c r="P24" s="21"/>
    </row>
    <row r="25" ht="15.75" customHeight="1">
      <c r="A25" s="20" t="s">
        <v>45</v>
      </c>
      <c r="B25" s="2" t="s">
        <v>46</v>
      </c>
      <c r="C25" s="21"/>
      <c r="D25" s="21"/>
      <c r="E25" s="21">
        <v>15314.182204139395</v>
      </c>
      <c r="F25" s="21">
        <v>180619.80206644422</v>
      </c>
      <c r="G25" s="21">
        <v>45981.693073608316</v>
      </c>
      <c r="H25" s="21">
        <v>30215.82361851047</v>
      </c>
      <c r="I25" s="21"/>
      <c r="J25" s="21">
        <v>57489.51856142456</v>
      </c>
      <c r="K25" s="21">
        <v>34923.24178936458</v>
      </c>
      <c r="L25" s="21"/>
      <c r="M25" s="21">
        <v>364544.26131349156</v>
      </c>
      <c r="N25" s="22">
        <v>346143.3114359762</v>
      </c>
      <c r="O25" s="9">
        <v>0.05315991749538364</v>
      </c>
      <c r="P25" s="21">
        <v>18400.949877515377</v>
      </c>
    </row>
    <row r="26" ht="15.75" customHeight="1">
      <c r="B26" s="2" t="s">
        <v>47</v>
      </c>
      <c r="C26" s="21"/>
      <c r="D26" s="21"/>
      <c r="E26" s="21">
        <v>10218.548735184857</v>
      </c>
      <c r="F26" s="21">
        <v>45042.6799639555</v>
      </c>
      <c r="G26" s="21">
        <v>23716.15364063773</v>
      </c>
      <c r="H26" s="21">
        <v>13682.763681600956</v>
      </c>
      <c r="I26" s="21"/>
      <c r="J26" s="21">
        <v>34836.67141788752</v>
      </c>
      <c r="K26" s="21">
        <v>2742.33834279221</v>
      </c>
      <c r="L26" s="21"/>
      <c r="M26" s="21">
        <v>130239.15578205878</v>
      </c>
      <c r="N26" s="22">
        <v>124524.40951108074</v>
      </c>
      <c r="O26" s="9">
        <v>0.04589257875958459</v>
      </c>
      <c r="P26" s="21">
        <v>5714.7462709780375</v>
      </c>
    </row>
    <row r="27" ht="15.75" customHeight="1">
      <c r="B27" s="2" t="s">
        <v>48</v>
      </c>
      <c r="C27" s="21"/>
      <c r="D27" s="21"/>
      <c r="E27" s="21"/>
      <c r="F27" s="21">
        <v>353.8866829138105</v>
      </c>
      <c r="G27" s="21">
        <v>168.16841400445898</v>
      </c>
      <c r="H27" s="21">
        <v>16.093873112831087</v>
      </c>
      <c r="I27" s="21"/>
      <c r="J27" s="21">
        <v>519.8978408742913</v>
      </c>
      <c r="K27" s="21">
        <v>29.485163640145952</v>
      </c>
      <c r="L27" s="21"/>
      <c r="M27" s="21">
        <v>1087.5319745455377</v>
      </c>
      <c r="N27" s="22">
        <v>1055.547740078939</v>
      </c>
      <c r="O27" s="9">
        <v>0.030301078058493906</v>
      </c>
      <c r="P27" s="21">
        <v>31.984234466598764</v>
      </c>
    </row>
    <row r="28" ht="15.75" customHeight="1">
      <c r="B28" s="2" t="s">
        <v>49</v>
      </c>
      <c r="C28" s="21"/>
      <c r="D28" s="21"/>
      <c r="E28" s="21">
        <v>1280.22359808951</v>
      </c>
      <c r="F28" s="21">
        <v>4988.941163236666</v>
      </c>
      <c r="G28" s="21">
        <v>280.01604449126626</v>
      </c>
      <c r="H28" s="21">
        <v>424.8586829463987</v>
      </c>
      <c r="I28" s="21"/>
      <c r="J28" s="21">
        <v>1870.6389161253064</v>
      </c>
      <c r="K28" s="21">
        <v>25.55371312611199</v>
      </c>
      <c r="L28" s="21"/>
      <c r="M28" s="21">
        <v>8870.23211801526</v>
      </c>
      <c r="N28" s="22">
        <v>8634.89022346863</v>
      </c>
      <c r="O28" s="9">
        <v>0.027254763923575683</v>
      </c>
      <c r="P28" s="21">
        <v>235.3418945466292</v>
      </c>
    </row>
    <row r="29" ht="15.75" customHeight="1">
      <c r="B29" s="2" t="s">
        <v>50</v>
      </c>
      <c r="C29" s="21"/>
      <c r="D29" s="21"/>
      <c r="E29" s="21">
        <v>2367.4537413762605</v>
      </c>
      <c r="F29" s="21">
        <v>5549.925315957366</v>
      </c>
      <c r="G29" s="21">
        <v>1091.0681730542617</v>
      </c>
      <c r="H29" s="21">
        <v>610.8410739978583</v>
      </c>
      <c r="I29" s="21"/>
      <c r="J29" s="21">
        <v>2834.2640597125064</v>
      </c>
      <c r="K29" s="21">
        <v>403.50558036751033</v>
      </c>
      <c r="L29" s="21"/>
      <c r="M29" s="21">
        <v>12857.057944465763</v>
      </c>
      <c r="N29" s="22">
        <v>12850.162943305671</v>
      </c>
      <c r="O29" s="9">
        <v>5.365691618473851E-4</v>
      </c>
      <c r="P29" s="21">
        <v>6.8950011600918515</v>
      </c>
    </row>
    <row r="30" ht="15.75" customHeight="1">
      <c r="B30" s="2" t="s">
        <v>51</v>
      </c>
      <c r="C30" s="21"/>
      <c r="D30" s="21"/>
      <c r="E30" s="21"/>
      <c r="F30" s="21">
        <v>1779.234689224638</v>
      </c>
      <c r="G30" s="21">
        <v>3112.552624742037</v>
      </c>
      <c r="H30" s="21">
        <v>2569.6751955433388</v>
      </c>
      <c r="I30" s="21"/>
      <c r="J30" s="21">
        <v>4200.233748006822</v>
      </c>
      <c r="K30" s="21">
        <v>68.47526173022165</v>
      </c>
      <c r="L30" s="21"/>
      <c r="M30" s="21">
        <v>11730.171519247058</v>
      </c>
      <c r="N30" s="22">
        <v>11676.810538326128</v>
      </c>
      <c r="O30" s="9">
        <v>0.0045698250173526805</v>
      </c>
      <c r="P30" s="21">
        <v>53.36098092093016</v>
      </c>
    </row>
    <row r="31" ht="15.75" customHeight="1">
      <c r="B31" s="2" t="s">
        <v>52</v>
      </c>
      <c r="C31" s="21"/>
      <c r="D31" s="21"/>
      <c r="E31" s="21">
        <v>19636.0</v>
      </c>
      <c r="F31" s="21">
        <v>8766.53299106445</v>
      </c>
      <c r="G31" s="21">
        <v>13019.471686053861</v>
      </c>
      <c r="H31" s="21">
        <v>6054.571942996964</v>
      </c>
      <c r="I31" s="21"/>
      <c r="J31" s="21">
        <v>8946.688264127153</v>
      </c>
      <c r="K31" s="21">
        <v>218.1831578564818</v>
      </c>
      <c r="L31" s="21"/>
      <c r="M31" s="21">
        <v>56641.448042098906</v>
      </c>
      <c r="N31" s="22">
        <v>54595.10655852132</v>
      </c>
      <c r="O31" s="9">
        <v>0.03748214103005879</v>
      </c>
      <c r="P31" s="21">
        <v>2046.3414835775839</v>
      </c>
    </row>
    <row r="32" ht="15.75" customHeight="1">
      <c r="B32" s="2" t="s">
        <v>53</v>
      </c>
      <c r="C32" s="21"/>
      <c r="D32" s="21"/>
      <c r="E32" s="21">
        <v>48049.20923716502</v>
      </c>
      <c r="F32" s="21">
        <v>9542.564460209833</v>
      </c>
      <c r="G32" s="21">
        <v>2619.052814409489</v>
      </c>
      <c r="H32" s="21">
        <v>5397.350006171507</v>
      </c>
      <c r="I32" s="21"/>
      <c r="J32" s="21">
        <v>11606.792119255035</v>
      </c>
      <c r="K32" s="21">
        <v>844.8014299704636</v>
      </c>
      <c r="L32" s="21"/>
      <c r="M32" s="21">
        <v>78059.77006718134</v>
      </c>
      <c r="N32" s="22">
        <v>74412.5697554486</v>
      </c>
      <c r="O32" s="9">
        <v>0.049013228863335784</v>
      </c>
      <c r="P32" s="21">
        <v>3647.2003117327404</v>
      </c>
    </row>
    <row r="33" ht="15.75" customHeight="1">
      <c r="B33" s="2" t="s">
        <v>54</v>
      </c>
      <c r="C33" s="21"/>
      <c r="D33" s="21"/>
      <c r="E33" s="21">
        <v>41240.98354855829</v>
      </c>
      <c r="F33" s="21">
        <v>2149.8033414214137</v>
      </c>
      <c r="G33" s="21">
        <v>1726.1704835793741</v>
      </c>
      <c r="H33" s="21">
        <v>2498.651875415277</v>
      </c>
      <c r="I33" s="21"/>
      <c r="J33" s="21">
        <v>10819.183341883727</v>
      </c>
      <c r="K33" s="21">
        <v>81.88867489900748</v>
      </c>
      <c r="L33" s="21"/>
      <c r="M33" s="21">
        <v>58516.681265757084</v>
      </c>
      <c r="N33" s="22">
        <v>56920.62814687355</v>
      </c>
      <c r="O33" s="9">
        <v>0.028039977260356414</v>
      </c>
      <c r="P33" s="21">
        <v>1596.0531188835375</v>
      </c>
    </row>
    <row r="34" ht="15.75" customHeight="1">
      <c r="B34" s="2" t="s">
        <v>55</v>
      </c>
      <c r="C34" s="21"/>
      <c r="D34" s="21"/>
      <c r="E34" s="21">
        <v>25691.71719202357</v>
      </c>
      <c r="F34" s="21">
        <v>6400.55440210351</v>
      </c>
      <c r="G34" s="21">
        <v>996.6737424580256</v>
      </c>
      <c r="H34" s="21">
        <v>5961.019478887596</v>
      </c>
      <c r="I34" s="21"/>
      <c r="J34" s="21">
        <v>23273.61207423005</v>
      </c>
      <c r="K34" s="21">
        <v>856.7859173583095</v>
      </c>
      <c r="L34" s="21"/>
      <c r="M34" s="21">
        <v>63180.36280706107</v>
      </c>
      <c r="N34" s="22">
        <v>64050.93540028873</v>
      </c>
      <c r="O34" s="9">
        <v>-0.01359187945947984</v>
      </c>
      <c r="P34" s="21">
        <v>-870.5725932276546</v>
      </c>
    </row>
    <row r="35" ht="15.75" customHeight="1">
      <c r="B35" s="2" t="s">
        <v>56</v>
      </c>
      <c r="C35" s="21"/>
      <c r="D35" s="21"/>
      <c r="E35" s="21">
        <v>448.8094755692838</v>
      </c>
      <c r="F35" s="21">
        <v>0.0</v>
      </c>
      <c r="G35" s="21">
        <v>5290.1140875676865</v>
      </c>
      <c r="H35" s="21">
        <v>2106.021159044967</v>
      </c>
      <c r="I35" s="21"/>
      <c r="J35" s="21">
        <v>4363.900579084744</v>
      </c>
      <c r="K35" s="21">
        <v>128.63005453769142</v>
      </c>
      <c r="L35" s="21"/>
      <c r="M35" s="21">
        <v>12337.475355804372</v>
      </c>
      <c r="N35" s="22">
        <v>12019.900324688617</v>
      </c>
      <c r="O35" s="9">
        <v>0.026420770766581406</v>
      </c>
      <c r="P35" s="21">
        <v>317.57503111575534</v>
      </c>
    </row>
    <row r="36" ht="15.75" customHeight="1">
      <c r="B36" s="2" t="s">
        <v>57</v>
      </c>
      <c r="C36" s="21"/>
      <c r="D36" s="21"/>
      <c r="E36" s="21">
        <v>18689.627265240357</v>
      </c>
      <c r="F36" s="21">
        <v>10230.116262345611</v>
      </c>
      <c r="G36" s="21">
        <v>3410.1584598239333</v>
      </c>
      <c r="H36" s="21">
        <v>3437.393206070989</v>
      </c>
      <c r="I36" s="21"/>
      <c r="J36" s="21">
        <v>8348.421656237171</v>
      </c>
      <c r="K36" s="21">
        <v>1044.1885937428528</v>
      </c>
      <c r="L36" s="21"/>
      <c r="M36" s="21">
        <v>45159.90544346092</v>
      </c>
      <c r="N36" s="22">
        <v>44093.81930783958</v>
      </c>
      <c r="O36" s="9">
        <v>0.024177677333380825</v>
      </c>
      <c r="P36" s="21">
        <v>1066.0861356213427</v>
      </c>
    </row>
    <row r="37" ht="15.75" customHeight="1">
      <c r="B37" s="2" t="s">
        <v>58</v>
      </c>
      <c r="C37" s="21"/>
      <c r="D37" s="21"/>
      <c r="E37" s="21">
        <v>1606.5947284627632</v>
      </c>
      <c r="F37" s="21">
        <v>4272.5095212051665</v>
      </c>
      <c r="G37" s="21">
        <v>1952.51328301375</v>
      </c>
      <c r="H37" s="21">
        <v>4027.294804499026</v>
      </c>
      <c r="I37" s="21"/>
      <c r="J37" s="21">
        <v>18600.48518737326</v>
      </c>
      <c r="K37" s="21">
        <v>183.25777951945548</v>
      </c>
      <c r="L37" s="21"/>
      <c r="M37" s="21">
        <v>30642.655304073418</v>
      </c>
      <c r="N37" s="22">
        <v>29717.987717682357</v>
      </c>
      <c r="O37" s="9">
        <v>0.031114744214019528</v>
      </c>
      <c r="P37" s="21">
        <v>924.6675863910605</v>
      </c>
    </row>
    <row r="38" ht="15.75" customHeight="1">
      <c r="B38" s="29" t="s">
        <v>59</v>
      </c>
      <c r="C38" s="30"/>
      <c r="D38" s="30"/>
      <c r="E38" s="30">
        <v>4305.471784892978</v>
      </c>
      <c r="F38" s="30">
        <v>19875.276536086956</v>
      </c>
      <c r="G38" s="30">
        <v>3864.6628880594067</v>
      </c>
      <c r="H38" s="30">
        <v>3643.745155240975</v>
      </c>
      <c r="I38" s="30"/>
      <c r="J38" s="30">
        <v>12650.51733980932</v>
      </c>
      <c r="K38" s="30">
        <v>644.0415943864017</v>
      </c>
      <c r="L38" s="30"/>
      <c r="M38" s="30">
        <v>44983.71529847603</v>
      </c>
      <c r="N38" s="31">
        <v>42566.34121382065</v>
      </c>
      <c r="O38" s="32">
        <v>0.0567907415982114</v>
      </c>
      <c r="P38" s="30">
        <v>2417.3740846553846</v>
      </c>
    </row>
    <row r="39" ht="15.75" customHeight="1">
      <c r="B39" s="2" t="s">
        <v>60</v>
      </c>
      <c r="C39" s="21"/>
      <c r="D39" s="21"/>
      <c r="E39" s="21">
        <v>188848.8215107023</v>
      </c>
      <c r="F39" s="21">
        <v>299571.8273961692</v>
      </c>
      <c r="G39" s="21">
        <v>107228.46941550357</v>
      </c>
      <c r="H39" s="21">
        <v>80646.10375403914</v>
      </c>
      <c r="I39" s="21">
        <v>0.0</v>
      </c>
      <c r="J39" s="21">
        <v>200360.82510603147</v>
      </c>
      <c r="K39" s="21">
        <v>42194.37705329145</v>
      </c>
      <c r="L39" s="21"/>
      <c r="M39" s="21">
        <v>918850.4242357371</v>
      </c>
      <c r="N39" s="22">
        <v>883262.4208173996</v>
      </c>
      <c r="O39" s="9">
        <v>0.04029154029377039</v>
      </c>
      <c r="P39" s="21">
        <v>35588.00341833744</v>
      </c>
    </row>
    <row r="40" ht="15.75" customHeight="1"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2"/>
      <c r="O40" s="9"/>
      <c r="P40" s="21"/>
    </row>
    <row r="41" ht="15.75" customHeight="1">
      <c r="A41" s="20" t="s">
        <v>61</v>
      </c>
      <c r="B41" s="2" t="s">
        <v>62</v>
      </c>
      <c r="C41" s="21"/>
      <c r="D41" s="21"/>
      <c r="E41" s="21">
        <v>437891.03414116404</v>
      </c>
      <c r="F41" s="21">
        <v>350986.4992826197</v>
      </c>
      <c r="G41" s="21">
        <v>42863.66290876664</v>
      </c>
      <c r="H41" s="21">
        <v>37298.34934018619</v>
      </c>
      <c r="I41" s="21">
        <v>53339.54738878143</v>
      </c>
      <c r="J41" s="21">
        <v>81916.16477088354</v>
      </c>
      <c r="K41" s="21">
        <v>11969.718991377149</v>
      </c>
      <c r="L41" s="21">
        <v>124453.40631036343</v>
      </c>
      <c r="M41" s="21">
        <v>1140718.383134142</v>
      </c>
      <c r="N41" s="22">
        <v>1104585.080273178</v>
      </c>
      <c r="O41" s="9">
        <v>0.032712104758854665</v>
      </c>
      <c r="P41" s="21">
        <v>36133.30286096409</v>
      </c>
    </row>
    <row r="42" ht="15.75" customHeight="1">
      <c r="B42" s="2" t="s">
        <v>63</v>
      </c>
      <c r="C42" s="21"/>
      <c r="D42" s="21"/>
      <c r="E42" s="21"/>
      <c r="F42" s="21">
        <v>12053.261630533347</v>
      </c>
      <c r="G42" s="21">
        <v>1655.6498176863881</v>
      </c>
      <c r="H42" s="21">
        <v>1599.0698461009306</v>
      </c>
      <c r="I42" s="21"/>
      <c r="J42" s="21">
        <v>10866.900046909434</v>
      </c>
      <c r="K42" s="21">
        <v>175.89013252237058</v>
      </c>
      <c r="L42" s="21"/>
      <c r="M42" s="21">
        <v>26350.77147375247</v>
      </c>
      <c r="N42" s="22">
        <v>24915.60345883813</v>
      </c>
      <c r="O42" s="9">
        <v>0.05760117419131796</v>
      </c>
      <c r="P42" s="21">
        <v>1435.1680149143394</v>
      </c>
    </row>
    <row r="43" ht="15.75" customHeight="1">
      <c r="B43" s="2" t="s">
        <v>64</v>
      </c>
      <c r="C43" s="21"/>
      <c r="D43" s="21"/>
      <c r="E43" s="21"/>
      <c r="F43" s="21">
        <v>11638.513946708446</v>
      </c>
      <c r="G43" s="21">
        <v>3614.9594086112406</v>
      </c>
      <c r="H43" s="21">
        <v>1693.0847191898715</v>
      </c>
      <c r="I43" s="21"/>
      <c r="J43" s="21">
        <v>3167.4086549145063</v>
      </c>
      <c r="K43" s="21">
        <v>518.5296382451933</v>
      </c>
      <c r="L43" s="21"/>
      <c r="M43" s="21">
        <v>20632.496367669257</v>
      </c>
      <c r="N43" s="22">
        <v>19844.90766306361</v>
      </c>
      <c r="O43" s="9">
        <v>0.03968719421514621</v>
      </c>
      <c r="P43" s="21">
        <v>787.5887046056487</v>
      </c>
    </row>
    <row r="44" ht="15.75" customHeight="1">
      <c r="B44" s="2" t="s">
        <v>65</v>
      </c>
      <c r="C44" s="21"/>
      <c r="D44" s="21"/>
      <c r="E44" s="21"/>
      <c r="F44" s="21">
        <v>16509.227179264628</v>
      </c>
      <c r="G44" s="21">
        <v>2019.1912320294493</v>
      </c>
      <c r="H44" s="21">
        <v>276.01903425535994</v>
      </c>
      <c r="I44" s="21"/>
      <c r="J44" s="21">
        <v>2775.8824489988788</v>
      </c>
      <c r="K44" s="21">
        <v>267.86348219281075</v>
      </c>
      <c r="L44" s="21"/>
      <c r="M44" s="21">
        <v>21848.18337674113</v>
      </c>
      <c r="N44" s="22">
        <v>20794.147261004553</v>
      </c>
      <c r="O44" s="9">
        <v>0.05068907623411998</v>
      </c>
      <c r="P44" s="21">
        <v>1054.036115736577</v>
      </c>
    </row>
    <row r="45" ht="15.75" customHeight="1">
      <c r="B45" s="2" t="s">
        <v>66</v>
      </c>
      <c r="C45" s="21"/>
      <c r="D45" s="21"/>
      <c r="E45" s="21"/>
      <c r="F45" s="21">
        <v>1258.2575298438846</v>
      </c>
      <c r="G45" s="21">
        <v>180.24820386406188</v>
      </c>
      <c r="H45" s="21">
        <v>565.6971565376758</v>
      </c>
      <c r="I45" s="21"/>
      <c r="J45" s="21">
        <v>623.1935674461465</v>
      </c>
      <c r="K45" s="21">
        <v>160.72510203708472</v>
      </c>
      <c r="L45" s="21"/>
      <c r="M45" s="21">
        <v>2788.1215597288533</v>
      </c>
      <c r="N45" s="22">
        <v>2228.792815245052</v>
      </c>
      <c r="O45" s="9">
        <v>0.25095591687929225</v>
      </c>
      <c r="P45" s="21">
        <v>559.3287444838011</v>
      </c>
    </row>
    <row r="46" ht="15.75" customHeight="1">
      <c r="B46" s="2" t="s">
        <v>67</v>
      </c>
      <c r="C46" s="21"/>
      <c r="D46" s="21"/>
      <c r="E46" s="21"/>
      <c r="F46" s="21">
        <v>74610.76100262805</v>
      </c>
      <c r="G46" s="21">
        <v>16010.129207269696</v>
      </c>
      <c r="H46" s="21">
        <v>1350.2742519150147</v>
      </c>
      <c r="I46" s="21"/>
      <c r="J46" s="21">
        <v>26902.21143656037</v>
      </c>
      <c r="K46" s="21">
        <v>91.08287944646922</v>
      </c>
      <c r="L46" s="21"/>
      <c r="M46" s="21">
        <v>118964.45877781961</v>
      </c>
      <c r="N46" s="22">
        <v>110772.26991793729</v>
      </c>
      <c r="O46" s="9">
        <v>0.07395523144873076</v>
      </c>
      <c r="P46" s="21">
        <v>8192.188859882328</v>
      </c>
    </row>
    <row r="47" ht="15.75" customHeight="1">
      <c r="B47" s="2" t="s">
        <v>68</v>
      </c>
      <c r="C47" s="21"/>
      <c r="D47" s="21"/>
      <c r="E47" s="21">
        <v>437891.03414116404</v>
      </c>
      <c r="F47" s="21">
        <v>467056.5205715981</v>
      </c>
      <c r="G47" s="21">
        <v>66343.84077822747</v>
      </c>
      <c r="H47" s="21">
        <v>42782.49434818504</v>
      </c>
      <c r="I47" s="21">
        <v>53339.54738878143</v>
      </c>
      <c r="J47" s="21">
        <v>126251.76092571285</v>
      </c>
      <c r="K47" s="21">
        <v>13183.810225821075</v>
      </c>
      <c r="L47" s="21">
        <v>124453.40631036343</v>
      </c>
      <c r="M47" s="21">
        <v>1331302.4146898533</v>
      </c>
      <c r="N47" s="22">
        <v>1283140.8013892665</v>
      </c>
      <c r="O47" s="9">
        <v>0.0375341609030294</v>
      </c>
      <c r="P47" s="21">
        <v>48161.61330058682</v>
      </c>
    </row>
    <row r="48" ht="15.75" customHeight="1"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  <c r="O48" s="9"/>
      <c r="P48" s="21"/>
    </row>
    <row r="49" ht="15.75" customHeight="1">
      <c r="A49" s="20" t="s">
        <v>69</v>
      </c>
      <c r="B49" s="2" t="s">
        <v>70</v>
      </c>
      <c r="C49" s="21"/>
      <c r="D49" s="21"/>
      <c r="E49" s="21"/>
      <c r="F49" s="21">
        <v>3546.344817670184</v>
      </c>
      <c r="G49" s="21">
        <v>2485.781147993927</v>
      </c>
      <c r="H49" s="21">
        <v>322.3691423819707</v>
      </c>
      <c r="I49" s="21">
        <v>1146.4177949709865</v>
      </c>
      <c r="J49" s="21">
        <v>1524.9845406228908</v>
      </c>
      <c r="K49" s="21">
        <v>77.64366575411249</v>
      </c>
      <c r="L49" s="21">
        <v>963.9626556016597</v>
      </c>
      <c r="M49" s="21">
        <v>9103.541109394071</v>
      </c>
      <c r="N49" s="22">
        <v>8332.679086024747</v>
      </c>
      <c r="O49" s="9">
        <v>0.09251070578995226</v>
      </c>
      <c r="P49" s="21">
        <v>770.8620233693237</v>
      </c>
    </row>
    <row r="50" ht="15.75" customHeight="1">
      <c r="B50" s="2" t="s">
        <v>71</v>
      </c>
      <c r="C50" s="21"/>
      <c r="D50" s="21"/>
      <c r="E50" s="21"/>
      <c r="F50" s="21">
        <v>39079.05831646069</v>
      </c>
      <c r="G50" s="21">
        <v>14027.8989021711</v>
      </c>
      <c r="H50" s="21">
        <v>8520.681185337617</v>
      </c>
      <c r="I50" s="21"/>
      <c r="J50" s="21">
        <v>12948.301156312715</v>
      </c>
      <c r="K50" s="21">
        <v>1126.2992852638527</v>
      </c>
      <c r="L50" s="21"/>
      <c r="M50" s="21">
        <v>75702.23884554599</v>
      </c>
      <c r="N50" s="22">
        <v>72923.29923799635</v>
      </c>
      <c r="O50" s="9">
        <v>0.038107705446514956</v>
      </c>
      <c r="P50" s="21">
        <v>2778.9396075496334</v>
      </c>
    </row>
    <row r="51" ht="15.75" customHeight="1">
      <c r="B51" s="2" t="s">
        <v>72</v>
      </c>
      <c r="C51" s="21"/>
      <c r="D51" s="21"/>
      <c r="E51" s="21"/>
      <c r="F51" s="21">
        <v>103.00671065237808</v>
      </c>
      <c r="G51" s="21">
        <v>1417.6624198052305</v>
      </c>
      <c r="H51" s="21">
        <v>1.7687415173309067</v>
      </c>
      <c r="I51" s="21"/>
      <c r="J51" s="21">
        <v>429.84763208102686</v>
      </c>
      <c r="K51" s="21">
        <v>5.839860001628192</v>
      </c>
      <c r="L51" s="21"/>
      <c r="M51" s="21">
        <v>1958.1253640575947</v>
      </c>
      <c r="N51" s="22">
        <v>1927.9822241449676</v>
      </c>
      <c r="O51" s="9">
        <v>0.015634552816478933</v>
      </c>
      <c r="P51" s="21">
        <v>30.14313991262702</v>
      </c>
    </row>
    <row r="52" ht="15.75" customHeight="1">
      <c r="B52" s="2" t="s">
        <v>73</v>
      </c>
      <c r="C52" s="21"/>
      <c r="D52" s="21"/>
      <c r="E52" s="21"/>
      <c r="F52" s="21">
        <v>757.082138450097</v>
      </c>
      <c r="G52" s="21">
        <v>183.86135600023638</v>
      </c>
      <c r="H52" s="21">
        <v>45.887210645611624</v>
      </c>
      <c r="I52" s="21"/>
      <c r="J52" s="21">
        <v>365.26854043372225</v>
      </c>
      <c r="K52" s="21">
        <v>81.75591002142832</v>
      </c>
      <c r="L52" s="21"/>
      <c r="M52" s="21">
        <v>1433.8551555510955</v>
      </c>
      <c r="N52" s="22">
        <v>1392.4454904156728</v>
      </c>
      <c r="O52" s="9">
        <v>0.029738805160021843</v>
      </c>
      <c r="P52" s="21">
        <v>41.409665135422756</v>
      </c>
    </row>
    <row r="53" ht="15.75" customHeight="1">
      <c r="B53" s="2" t="s">
        <v>74</v>
      </c>
      <c r="C53" s="21"/>
      <c r="D53" s="21"/>
      <c r="E53" s="21"/>
      <c r="F53" s="21">
        <v>484.58965120420476</v>
      </c>
      <c r="G53" s="21">
        <v>247.34003348702254</v>
      </c>
      <c r="H53" s="21">
        <v>191.47201134970052</v>
      </c>
      <c r="I53" s="21"/>
      <c r="J53" s="21">
        <v>305.6133706163288</v>
      </c>
      <c r="K53" s="21">
        <v>10.906880812117032</v>
      </c>
      <c r="L53" s="21"/>
      <c r="M53" s="21">
        <v>1239.9219474693737</v>
      </c>
      <c r="N53" s="22">
        <v>1210.6141969565374</v>
      </c>
      <c r="O53" s="9">
        <v>0.024208992911627362</v>
      </c>
      <c r="P53" s="21">
        <v>29.307750512836265</v>
      </c>
    </row>
    <row r="54" ht="15.75" customHeight="1">
      <c r="B54" s="2" t="s">
        <v>75</v>
      </c>
      <c r="C54" s="21"/>
      <c r="D54" s="21"/>
      <c r="E54" s="21"/>
      <c r="F54" s="21">
        <v>52.622731037424096</v>
      </c>
      <c r="G54" s="21">
        <v>24.672704280880573</v>
      </c>
      <c r="H54" s="21">
        <v>32.30633592474047</v>
      </c>
      <c r="I54" s="21"/>
      <c r="J54" s="21">
        <v>380.4540371390057</v>
      </c>
      <c r="K54" s="21"/>
      <c r="L54" s="21"/>
      <c r="M54" s="21">
        <v>490.0558083820508</v>
      </c>
      <c r="N54" s="22">
        <v>477.05204900893307</v>
      </c>
      <c r="O54" s="9">
        <v>0.027258575663038933</v>
      </c>
      <c r="P54" s="21">
        <v>13.00375937311776</v>
      </c>
    </row>
    <row r="55" ht="15.75" customHeight="1">
      <c r="B55" s="2" t="s">
        <v>76</v>
      </c>
      <c r="C55" s="21"/>
      <c r="D55" s="21"/>
      <c r="E55" s="21"/>
      <c r="F55" s="21">
        <v>389.4468230188186</v>
      </c>
      <c r="G55" s="21"/>
      <c r="H55" s="21"/>
      <c r="I55" s="21"/>
      <c r="J55" s="21"/>
      <c r="K55" s="21"/>
      <c r="L55" s="21"/>
      <c r="M55" s="21">
        <v>389.4468230188186</v>
      </c>
      <c r="N55" s="22">
        <v>360.46654525502015</v>
      </c>
      <c r="O55" s="9">
        <v>0.08039658089017852</v>
      </c>
      <c r="P55" s="21">
        <v>28.980277763798426</v>
      </c>
    </row>
    <row r="56" ht="15.75" customHeight="1">
      <c r="B56" s="2" t="s">
        <v>77</v>
      </c>
      <c r="C56" s="21"/>
      <c r="D56" s="21"/>
      <c r="E56" s="21"/>
      <c r="F56" s="21">
        <v>380.89391914628413</v>
      </c>
      <c r="G56" s="21">
        <v>268.33964043054243</v>
      </c>
      <c r="H56" s="21">
        <v>30.685367373425542</v>
      </c>
      <c r="I56" s="21"/>
      <c r="J56" s="21"/>
      <c r="K56" s="21">
        <v>218.91765320016904</v>
      </c>
      <c r="L56" s="21"/>
      <c r="M56" s="21">
        <v>899.2081256700012</v>
      </c>
      <c r="N56" s="22">
        <v>879.584022949517</v>
      </c>
      <c r="O56" s="9">
        <v>0.02231066300485826</v>
      </c>
      <c r="P56" s="21">
        <v>19.62410272048419</v>
      </c>
    </row>
    <row r="57" ht="15.75" customHeight="1">
      <c r="B57" s="2" t="s">
        <v>78</v>
      </c>
      <c r="C57" s="21"/>
      <c r="D57" s="21"/>
      <c r="E57" s="21"/>
      <c r="F57" s="21">
        <v>423.4375953254238</v>
      </c>
      <c r="G57" s="21"/>
      <c r="H57" s="21">
        <v>1.2148808968038884</v>
      </c>
      <c r="I57" s="21"/>
      <c r="J57" s="21"/>
      <c r="K57" s="21">
        <v>212.23325685514956</v>
      </c>
      <c r="L57" s="21"/>
      <c r="M57" s="21">
        <v>637.2550582925854</v>
      </c>
      <c r="N57" s="22">
        <v>619.9219850954869</v>
      </c>
      <c r="O57" s="9">
        <v>0.02796008790433319</v>
      </c>
      <c r="P57" s="21">
        <v>17.333073197098543</v>
      </c>
    </row>
    <row r="58" ht="15.75" customHeight="1">
      <c r="B58" s="2" t="s">
        <v>79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>
        <v>0.0</v>
      </c>
      <c r="N58" s="22">
        <v>0.0</v>
      </c>
      <c r="O58" s="9">
        <v>0.0</v>
      </c>
      <c r="P58" s="21">
        <v>0.0</v>
      </c>
    </row>
    <row r="59" ht="15.75" customHeight="1">
      <c r="B59" s="2" t="s">
        <v>80</v>
      </c>
      <c r="C59" s="21"/>
      <c r="D59" s="21"/>
      <c r="E59" s="21"/>
      <c r="F59" s="21">
        <v>968.7026740525976</v>
      </c>
      <c r="G59" s="21"/>
      <c r="H59" s="21"/>
      <c r="I59" s="21"/>
      <c r="J59" s="21">
        <v>372.1537119867656</v>
      </c>
      <c r="K59" s="21">
        <v>53.132706651934136</v>
      </c>
      <c r="L59" s="21"/>
      <c r="M59" s="21">
        <v>1393.9890926912972</v>
      </c>
      <c r="N59" s="22">
        <v>1281.2371043318076</v>
      </c>
      <c r="O59" s="9">
        <v>0.0880024376271027</v>
      </c>
      <c r="P59" s="21">
        <v>112.75198835948959</v>
      </c>
    </row>
    <row r="60" ht="15.75" customHeight="1">
      <c r="B60" s="2" t="s">
        <v>81</v>
      </c>
      <c r="C60" s="21"/>
      <c r="D60" s="21"/>
      <c r="E60" s="21"/>
      <c r="F60" s="21"/>
      <c r="G60" s="21"/>
      <c r="H60" s="21"/>
      <c r="I60" s="21"/>
      <c r="J60" s="21">
        <v>73.05306876177691</v>
      </c>
      <c r="K60" s="21"/>
      <c r="L60" s="21"/>
      <c r="M60" s="21">
        <v>73.05306876177691</v>
      </c>
      <c r="N60" s="22">
        <v>70.0</v>
      </c>
      <c r="O60" s="9">
        <v>0.04361526802538448</v>
      </c>
      <c r="P60" s="21">
        <v>3.053068761776913</v>
      </c>
    </row>
    <row r="61" ht="15.75" customHeight="1">
      <c r="B61" s="2" t="s">
        <v>82</v>
      </c>
      <c r="C61" s="21"/>
      <c r="D61" s="21"/>
      <c r="E61" s="21"/>
      <c r="F61" s="21">
        <v>256.8196844874624</v>
      </c>
      <c r="G61" s="21"/>
      <c r="H61" s="21"/>
      <c r="I61" s="21"/>
      <c r="J61" s="21">
        <v>104.06389443837843</v>
      </c>
      <c r="K61" s="21"/>
      <c r="L61" s="21"/>
      <c r="M61" s="21">
        <v>360.8835789258408</v>
      </c>
      <c r="N61" s="22">
        <v>355.32974431849595</v>
      </c>
      <c r="O61" s="9">
        <v>0.01563008640888433</v>
      </c>
      <c r="P61" s="21">
        <v>5.553834607344868</v>
      </c>
    </row>
    <row r="62" ht="15.75" customHeight="1">
      <c r="B62" s="2" t="s">
        <v>83</v>
      </c>
      <c r="C62" s="21"/>
      <c r="D62" s="21"/>
      <c r="E62" s="21"/>
      <c r="F62" s="21">
        <v>51.51632092784435</v>
      </c>
      <c r="G62" s="21"/>
      <c r="H62" s="21"/>
      <c r="I62" s="21"/>
      <c r="J62" s="21">
        <v>69.02730922120904</v>
      </c>
      <c r="K62" s="21"/>
      <c r="L62" s="21"/>
      <c r="M62" s="21">
        <v>120.54363014905339</v>
      </c>
      <c r="N62" s="22">
        <v>120.08202237033677</v>
      </c>
      <c r="O62" s="9">
        <v>0.0038441039683109173</v>
      </c>
      <c r="P62" s="21">
        <v>0.46160777871661196</v>
      </c>
    </row>
    <row r="63" ht="15.75" customHeight="1">
      <c r="B63" s="2" t="s">
        <v>84</v>
      </c>
      <c r="C63" s="21"/>
      <c r="D63" s="21"/>
      <c r="E63" s="21"/>
      <c r="F63" s="21">
        <v>153.70357161591957</v>
      </c>
      <c r="G63" s="21"/>
      <c r="H63" s="21">
        <v>0.6223841874163675</v>
      </c>
      <c r="I63" s="21"/>
      <c r="J63" s="21">
        <v>39.74549514800297</v>
      </c>
      <c r="K63" s="21"/>
      <c r="L63" s="21"/>
      <c r="M63" s="21">
        <v>194.07145095133893</v>
      </c>
      <c r="N63" s="22">
        <v>200.09002459037993</v>
      </c>
      <c r="O63" s="9">
        <v>-0.030079328798934834</v>
      </c>
      <c r="P63" s="21">
        <v>-6.018573639040994</v>
      </c>
    </row>
    <row r="64" ht="15.75" customHeight="1">
      <c r="B64" s="2" t="s">
        <v>85</v>
      </c>
      <c r="C64" s="21"/>
      <c r="D64" s="21"/>
      <c r="E64" s="21"/>
      <c r="F64" s="21">
        <v>303.30286693143177</v>
      </c>
      <c r="G64" s="21"/>
      <c r="H64" s="21"/>
      <c r="I64" s="21"/>
      <c r="J64" s="21">
        <v>0.0</v>
      </c>
      <c r="K64" s="21"/>
      <c r="L64" s="21"/>
      <c r="M64" s="21">
        <v>303.30286693143177</v>
      </c>
      <c r="N64" s="22">
        <v>293.44671492828047</v>
      </c>
      <c r="O64" s="9">
        <v>0.03358753566404782</v>
      </c>
      <c r="P64" s="21">
        <v>9.856152003151294</v>
      </c>
    </row>
    <row r="65" ht="15.75" customHeight="1">
      <c r="B65" s="2" t="s">
        <v>86</v>
      </c>
      <c r="C65" s="21"/>
      <c r="D65" s="21"/>
      <c r="E65" s="21"/>
      <c r="F65" s="21">
        <v>46950.52782098076</v>
      </c>
      <c r="G65" s="21">
        <v>18655.556204168945</v>
      </c>
      <c r="H65" s="21">
        <v>9147.007259614616</v>
      </c>
      <c r="I65" s="21">
        <v>1146.4177949709865</v>
      </c>
      <c r="J65" s="21">
        <v>16613.25362749661</v>
      </c>
      <c r="K65" s="21">
        <v>1786.7292185603915</v>
      </c>
      <c r="L65" s="21">
        <v>963.9626556016597</v>
      </c>
      <c r="M65" s="21">
        <v>94299.4919257923</v>
      </c>
      <c r="N65" s="22">
        <v>90444.23044838656</v>
      </c>
      <c r="O65" s="9">
        <v>0.042625842005541856</v>
      </c>
      <c r="P65" s="21">
        <v>3855.261477405744</v>
      </c>
    </row>
    <row r="66" ht="15.75" customHeight="1">
      <c r="A66" s="20" t="s">
        <v>87</v>
      </c>
      <c r="B66" s="2" t="s">
        <v>88</v>
      </c>
      <c r="C66" s="21"/>
      <c r="D66" s="21"/>
      <c r="E66" s="21">
        <v>437891.03414116404</v>
      </c>
      <c r="F66" s="21">
        <v>514007.04839257884</v>
      </c>
      <c r="G66" s="21">
        <v>84999.39698239641</v>
      </c>
      <c r="H66" s="21">
        <v>51929.501607799655</v>
      </c>
      <c r="I66" s="21">
        <v>54485.965183752414</v>
      </c>
      <c r="J66" s="21">
        <v>142865.01455320948</v>
      </c>
      <c r="K66" s="21">
        <v>14970.539444381466</v>
      </c>
      <c r="L66" s="21">
        <v>125417.36896596508</v>
      </c>
      <c r="M66" s="21">
        <v>1425601.9066156456</v>
      </c>
      <c r="N66" s="22">
        <v>1373585.0318376531</v>
      </c>
      <c r="O66" s="9">
        <v>0.03786942458771673</v>
      </c>
      <c r="P66" s="21">
        <v>52016.87477799249</v>
      </c>
    </row>
    <row r="67" ht="15.75" customHeight="1"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2"/>
      <c r="O67" s="9"/>
      <c r="P67" s="21"/>
    </row>
    <row r="68" ht="15.75" customHeight="1">
      <c r="A68" s="20" t="s">
        <v>89</v>
      </c>
      <c r="B68" s="2" t="s">
        <v>90</v>
      </c>
      <c r="C68" s="21"/>
      <c r="D68" s="21"/>
      <c r="E68" s="21"/>
      <c r="F68" s="21">
        <v>71001.1734271554</v>
      </c>
      <c r="G68" s="21">
        <v>12943.15043217754</v>
      </c>
      <c r="H68" s="21">
        <v>12603.55814389653</v>
      </c>
      <c r="I68" s="21"/>
      <c r="J68" s="21">
        <v>39161.3740585036</v>
      </c>
      <c r="K68" s="21">
        <v>3359.619018183417</v>
      </c>
      <c r="L68" s="21"/>
      <c r="M68" s="21">
        <v>139068.87507991647</v>
      </c>
      <c r="N68" s="22">
        <v>132028.48125425132</v>
      </c>
      <c r="O68" s="9">
        <v>0.053324811122436845</v>
      </c>
      <c r="P68" s="21">
        <v>7040.393825665145</v>
      </c>
    </row>
    <row r="69" ht="15.75" customHeight="1">
      <c r="B69" s="2" t="s">
        <v>92</v>
      </c>
      <c r="C69" s="21"/>
      <c r="D69" s="21"/>
      <c r="E69" s="21"/>
      <c r="F69" s="21">
        <v>155050.09268002774</v>
      </c>
      <c r="G69" s="21">
        <v>20947.751737904044</v>
      </c>
      <c r="H69" s="21">
        <v>5380.733371693892</v>
      </c>
      <c r="I69" s="21"/>
      <c r="J69" s="21">
        <v>8978.69628734799</v>
      </c>
      <c r="K69" s="21">
        <v>2259.689070039459</v>
      </c>
      <c r="L69" s="21"/>
      <c r="M69" s="21">
        <v>192616.96314701313</v>
      </c>
      <c r="N69" s="22">
        <v>189196.11719995792</v>
      </c>
      <c r="O69" s="9">
        <v>0.018080952176411605</v>
      </c>
      <c r="P69" s="21">
        <v>3420.8459470552043</v>
      </c>
    </row>
    <row r="70" ht="15.75" customHeight="1">
      <c r="B70" s="2" t="s">
        <v>93</v>
      </c>
      <c r="C70" s="21"/>
      <c r="D70" s="21"/>
      <c r="E70" s="21"/>
      <c r="F70" s="21">
        <v>26621.05267505249</v>
      </c>
      <c r="G70" s="21">
        <v>13991.815663915817</v>
      </c>
      <c r="H70" s="21">
        <v>12616.701650157205</v>
      </c>
      <c r="I70" s="21"/>
      <c r="J70" s="21">
        <v>12324.523880449564</v>
      </c>
      <c r="K70" s="21">
        <v>789.0816336327407</v>
      </c>
      <c r="L70" s="21"/>
      <c r="M70" s="21">
        <v>66343.17550320782</v>
      </c>
      <c r="N70" s="22">
        <v>64640.793827360314</v>
      </c>
      <c r="O70" s="9">
        <v>0.026336026757254112</v>
      </c>
      <c r="P70" s="21">
        <v>1702.3816758475077</v>
      </c>
    </row>
    <row r="71" ht="15.75" customHeight="1">
      <c r="B71" s="2" t="s">
        <v>94</v>
      </c>
      <c r="C71" s="21"/>
      <c r="D71" s="21"/>
      <c r="E71" s="21"/>
      <c r="F71" s="21">
        <v>2505.2555159633253</v>
      </c>
      <c r="G71" s="21">
        <v>1537.8993284595456</v>
      </c>
      <c r="H71" s="21">
        <v>1334.7606520889192</v>
      </c>
      <c r="I71" s="21"/>
      <c r="J71" s="21">
        <v>1185.6372870636158</v>
      </c>
      <c r="K71" s="21">
        <v>67.45524204833563</v>
      </c>
      <c r="L71" s="21"/>
      <c r="M71" s="21">
        <v>6631.0080256237425</v>
      </c>
      <c r="N71" s="22">
        <v>6464.721141551149</v>
      </c>
      <c r="O71" s="9">
        <v>0.025722205247772568</v>
      </c>
      <c r="P71" s="21">
        <v>166.28688407259324</v>
      </c>
    </row>
    <row r="72" ht="15.75" customHeight="1">
      <c r="B72" s="2" t="s">
        <v>95</v>
      </c>
      <c r="C72" s="21"/>
      <c r="D72" s="21"/>
      <c r="E72" s="21"/>
      <c r="F72" s="21">
        <v>74154.02246689783</v>
      </c>
      <c r="G72" s="21">
        <v>35355.290723453596</v>
      </c>
      <c r="H72" s="21">
        <v>8935.979931430704</v>
      </c>
      <c r="I72" s="21"/>
      <c r="J72" s="21">
        <v>25967.11090928574</v>
      </c>
      <c r="K72" s="21">
        <v>1467.1171513068812</v>
      </c>
      <c r="L72" s="21"/>
      <c r="M72" s="21">
        <v>145879.52118237477</v>
      </c>
      <c r="N72" s="22">
        <v>141125.4625416736</v>
      </c>
      <c r="O72" s="9">
        <v>0.033686753297955174</v>
      </c>
      <c r="P72" s="21">
        <v>4754.058640701172</v>
      </c>
    </row>
    <row r="73" ht="15.75" customHeight="1">
      <c r="B73" s="2" t="s">
        <v>96</v>
      </c>
      <c r="C73" s="21"/>
      <c r="D73" s="21"/>
      <c r="E73" s="21"/>
      <c r="F73" s="21">
        <v>312288.60926835664</v>
      </c>
      <c r="G73" s="21">
        <v>31538.83460351936</v>
      </c>
      <c r="H73" s="21">
        <v>58264.6663025014</v>
      </c>
      <c r="I73" s="21"/>
      <c r="J73" s="21">
        <v>164341.32154599408</v>
      </c>
      <c r="K73" s="21">
        <v>16229.275882566368</v>
      </c>
      <c r="L73" s="21"/>
      <c r="M73" s="21">
        <v>582662.7076029378</v>
      </c>
      <c r="N73" s="22">
        <v>564497.840480841</v>
      </c>
      <c r="O73" s="9">
        <v>0.03217880710867545</v>
      </c>
      <c r="P73" s="21">
        <v>18164.867122096824</v>
      </c>
    </row>
    <row r="74" ht="15.75" customHeight="1">
      <c r="B74" s="2" t="s">
        <v>97</v>
      </c>
      <c r="C74" s="21"/>
      <c r="D74" s="21"/>
      <c r="E74" s="21"/>
      <c r="F74" s="21">
        <v>14712.214467740821</v>
      </c>
      <c r="G74" s="21">
        <v>368.1257521530881</v>
      </c>
      <c r="H74" s="21">
        <v>1502.1372251444113</v>
      </c>
      <c r="I74" s="21"/>
      <c r="J74" s="21">
        <v>4367.687401495193</v>
      </c>
      <c r="K74" s="21">
        <v>90.48913640189258</v>
      </c>
      <c r="L74" s="21"/>
      <c r="M74" s="21">
        <v>21040.653982935404</v>
      </c>
      <c r="N74" s="22">
        <v>20275.64211687983</v>
      </c>
      <c r="O74" s="9">
        <v>0.03773058636790046</v>
      </c>
      <c r="P74" s="21">
        <v>765.0118660555745</v>
      </c>
    </row>
    <row r="75" ht="15.75" customHeight="1">
      <c r="B75" s="2" t="s">
        <v>98</v>
      </c>
      <c r="C75" s="21"/>
      <c r="D75" s="21"/>
      <c r="E75" s="21"/>
      <c r="F75" s="21">
        <v>144.92930842337998</v>
      </c>
      <c r="G75" s="21">
        <v>3908.4060431944254</v>
      </c>
      <c r="H75" s="21">
        <v>1690.0169499548838</v>
      </c>
      <c r="I75" s="21"/>
      <c r="J75" s="21">
        <v>265.43735860479296</v>
      </c>
      <c r="K75" s="21">
        <v>993.3260595530751</v>
      </c>
      <c r="L75" s="21"/>
      <c r="M75" s="21">
        <v>7002.115719730558</v>
      </c>
      <c r="N75" s="22">
        <v>6705.883607145501</v>
      </c>
      <c r="O75" s="9">
        <v>0.04417495589535814</v>
      </c>
      <c r="P75" s="21">
        <v>296.2321125850576</v>
      </c>
    </row>
    <row r="76" ht="15.75" customHeight="1">
      <c r="B76" s="2" t="s">
        <v>99</v>
      </c>
      <c r="C76" s="21"/>
      <c r="D76" s="21"/>
      <c r="E76" s="21"/>
      <c r="F76" s="21">
        <v>13777.230048810052</v>
      </c>
      <c r="G76" s="21">
        <v>1200.7361946733884</v>
      </c>
      <c r="H76" s="21">
        <v>2458.7539011824138</v>
      </c>
      <c r="I76" s="21"/>
      <c r="J76" s="21">
        <v>7884.65310965337</v>
      </c>
      <c r="K76" s="21">
        <v>402.75361567045894</v>
      </c>
      <c r="L76" s="21"/>
      <c r="M76" s="21">
        <v>25724.126869989683</v>
      </c>
      <c r="N76" s="22">
        <v>24873.564104906996</v>
      </c>
      <c r="O76" s="9">
        <v>0.034195451906101765</v>
      </c>
      <c r="P76" s="21">
        <v>850.5627650826864</v>
      </c>
    </row>
    <row r="77" ht="15.75" customHeight="1">
      <c r="B77" s="2" t="s">
        <v>100</v>
      </c>
      <c r="C77" s="21"/>
      <c r="D77" s="21"/>
      <c r="E77" s="21"/>
      <c r="F77" s="21">
        <v>22047.436612425445</v>
      </c>
      <c r="G77" s="21">
        <v>6908.12309450021</v>
      </c>
      <c r="H77" s="21">
        <v>1205.6344621686758</v>
      </c>
      <c r="I77" s="21"/>
      <c r="J77" s="21">
        <v>2851.318915584276</v>
      </c>
      <c r="K77" s="21">
        <v>259.481501017191</v>
      </c>
      <c r="L77" s="21"/>
      <c r="M77" s="21">
        <v>33271.99458569579</v>
      </c>
      <c r="N77" s="22">
        <v>32605.035268182917</v>
      </c>
      <c r="O77" s="9">
        <v>0.020455715260756575</v>
      </c>
      <c r="P77" s="21">
        <v>666.9593175128757</v>
      </c>
    </row>
    <row r="78" ht="15.75" customHeight="1">
      <c r="B78" s="2" t="s">
        <v>101</v>
      </c>
      <c r="C78" s="21"/>
      <c r="D78" s="21"/>
      <c r="E78" s="21"/>
      <c r="F78" s="21">
        <v>98347.41167941701</v>
      </c>
      <c r="G78" s="21">
        <v>7302.06827299007</v>
      </c>
      <c r="H78" s="21">
        <v>1147.8774215232324</v>
      </c>
      <c r="I78" s="21"/>
      <c r="J78" s="21">
        <v>4772.193219960938</v>
      </c>
      <c r="K78" s="21">
        <v>199.24416258914525</v>
      </c>
      <c r="L78" s="21"/>
      <c r="M78" s="21">
        <v>111768.7947564804</v>
      </c>
      <c r="N78" s="22">
        <v>106259.4992529481</v>
      </c>
      <c r="O78" s="9">
        <v>0.05184755755734901</v>
      </c>
      <c r="P78" s="21">
        <v>5509.29550353231</v>
      </c>
    </row>
    <row r="79" ht="15.75" customHeight="1">
      <c r="B79" s="2" t="s">
        <v>102</v>
      </c>
      <c r="C79" s="21"/>
      <c r="D79" s="21"/>
      <c r="E79" s="21"/>
      <c r="F79" s="21">
        <v>36502.95066773897</v>
      </c>
      <c r="G79" s="21">
        <v>2367.1741136129203</v>
      </c>
      <c r="H79" s="21">
        <v>17379.496462726776</v>
      </c>
      <c r="I79" s="21"/>
      <c r="J79" s="21">
        <v>12308.43129914179</v>
      </c>
      <c r="K79" s="21">
        <v>249.3567418977873</v>
      </c>
      <c r="L79" s="21"/>
      <c r="M79" s="21">
        <v>68807.40928511825</v>
      </c>
      <c r="N79" s="22">
        <v>68731.77446610061</v>
      </c>
      <c r="O79" s="9">
        <v>0.0011004345458146137</v>
      </c>
      <c r="P79" s="21">
        <v>75.63481901763589</v>
      </c>
    </row>
    <row r="80" ht="15.75" customHeight="1">
      <c r="B80" s="2" t="s">
        <v>103</v>
      </c>
      <c r="C80" s="21"/>
      <c r="D80" s="21"/>
      <c r="E80" s="21"/>
      <c r="F80" s="21">
        <v>14221.420607084485</v>
      </c>
      <c r="G80" s="21">
        <v>4029.8196677415917</v>
      </c>
      <c r="H80" s="21">
        <v>1123.535480072558</v>
      </c>
      <c r="I80" s="21"/>
      <c r="J80" s="21">
        <v>9138.35399474891</v>
      </c>
      <c r="K80" s="21">
        <v>674.352673220066</v>
      </c>
      <c r="L80" s="21"/>
      <c r="M80" s="21">
        <v>29187.48242286761</v>
      </c>
      <c r="N80" s="22">
        <v>28108.97939505797</v>
      </c>
      <c r="O80" s="9">
        <v>0.03836862991899524</v>
      </c>
      <c r="P80" s="21">
        <v>1078.503027809642</v>
      </c>
    </row>
    <row r="81" ht="15.75" customHeight="1">
      <c r="B81" s="2" t="s">
        <v>104</v>
      </c>
      <c r="C81" s="21"/>
      <c r="D81" s="21"/>
      <c r="E81" s="21"/>
      <c r="F81" s="21">
        <v>1514.5931863021242</v>
      </c>
      <c r="G81" s="21">
        <v>3611.061750825981</v>
      </c>
      <c r="H81" s="21">
        <v>3299.1549175630944</v>
      </c>
      <c r="I81" s="21"/>
      <c r="J81" s="21">
        <v>226.46672477219397</v>
      </c>
      <c r="K81" s="21">
        <v>2152.808019903866</v>
      </c>
      <c r="L81" s="21"/>
      <c r="M81" s="21">
        <v>10804.08459936726</v>
      </c>
      <c r="N81" s="22">
        <v>10315.754539716463</v>
      </c>
      <c r="O81" s="9">
        <v>0.0473382783363725</v>
      </c>
      <c r="P81" s="21">
        <v>488.3300596507961</v>
      </c>
    </row>
    <row r="82" ht="15.75" customHeight="1">
      <c r="B82" s="2" t="s">
        <v>105</v>
      </c>
      <c r="C82" s="21"/>
      <c r="D82" s="21"/>
      <c r="E82" s="21"/>
      <c r="F82" s="21">
        <v>57887.64728296713</v>
      </c>
      <c r="G82" s="21">
        <v>13823.894682832135</v>
      </c>
      <c r="H82" s="21">
        <v>19182.72389692269</v>
      </c>
      <c r="I82" s="21"/>
      <c r="J82" s="21">
        <v>54984.07953894504</v>
      </c>
      <c r="K82" s="21">
        <v>2920.21285985467</v>
      </c>
      <c r="L82" s="21"/>
      <c r="M82" s="21">
        <v>148798.55826152168</v>
      </c>
      <c r="N82" s="22">
        <v>144787.36589363246</v>
      </c>
      <c r="O82" s="9">
        <v>0.027704021985150474</v>
      </c>
      <c r="P82" s="21">
        <v>4011.19236788922</v>
      </c>
    </row>
    <row r="83" ht="15.75" customHeight="1">
      <c r="B83" s="2" t="s">
        <v>106</v>
      </c>
      <c r="C83" s="21"/>
      <c r="D83" s="21"/>
      <c r="E83" s="21"/>
      <c r="F83" s="21">
        <v>112226.8277761083</v>
      </c>
      <c r="G83" s="21">
        <v>38060.14360725575</v>
      </c>
      <c r="H83" s="21">
        <v>24482.214093281797</v>
      </c>
      <c r="I83" s="21"/>
      <c r="J83" s="21">
        <v>39903.54392187839</v>
      </c>
      <c r="K83" s="21">
        <v>545.7898885287916</v>
      </c>
      <c r="L83" s="21"/>
      <c r="M83" s="21">
        <v>215218.51928705303</v>
      </c>
      <c r="N83" s="22">
        <v>206635.97222767893</v>
      </c>
      <c r="O83" s="9">
        <v>0.04153462229663259</v>
      </c>
      <c r="P83" s="21">
        <v>8582.547059374105</v>
      </c>
    </row>
    <row r="84" ht="15.75" customHeight="1">
      <c r="B84" s="2" t="s">
        <v>107</v>
      </c>
      <c r="C84" s="21"/>
      <c r="D84" s="21"/>
      <c r="E84" s="21"/>
      <c r="F84" s="21">
        <v>15796.862591127569</v>
      </c>
      <c r="G84" s="21">
        <v>2379.458771849319</v>
      </c>
      <c r="H84" s="21">
        <v>2768.4834754235094</v>
      </c>
      <c r="I84" s="21"/>
      <c r="J84" s="21">
        <v>8100.312999961369</v>
      </c>
      <c r="K84" s="21">
        <v>606.9637205178664</v>
      </c>
      <c r="L84" s="21"/>
      <c r="M84" s="21">
        <v>29652.081558879632</v>
      </c>
      <c r="N84" s="22">
        <v>29029.747971978177</v>
      </c>
      <c r="O84" s="9">
        <v>0.021437788144154105</v>
      </c>
      <c r="P84" s="21">
        <v>622.3335869014554</v>
      </c>
    </row>
    <row r="85" ht="15.75" customHeight="1">
      <c r="B85" s="2" t="s">
        <v>108</v>
      </c>
      <c r="C85" s="21"/>
      <c r="D85" s="21"/>
      <c r="E85" s="21"/>
      <c r="F85" s="21">
        <v>50444.361058225615</v>
      </c>
      <c r="G85" s="21">
        <v>4625.449570646599</v>
      </c>
      <c r="H85" s="21">
        <v>4326.308661066394</v>
      </c>
      <c r="I85" s="21"/>
      <c r="J85" s="21">
        <v>16647.44492679976</v>
      </c>
      <c r="K85" s="21">
        <v>131.75179722651438</v>
      </c>
      <c r="L85" s="21"/>
      <c r="M85" s="21">
        <v>76175.31601396488</v>
      </c>
      <c r="N85" s="22">
        <v>73175.1965524281</v>
      </c>
      <c r="O85" s="9">
        <v>0.04099913089249141</v>
      </c>
      <c r="P85" s="21">
        <v>3000.119461536786</v>
      </c>
    </row>
    <row r="86" ht="15.75" customHeight="1">
      <c r="B86" s="2" t="s">
        <v>109</v>
      </c>
      <c r="C86" s="21"/>
      <c r="D86" s="21"/>
      <c r="E86" s="21"/>
      <c r="F86" s="21">
        <v>26571.67491406324</v>
      </c>
      <c r="G86" s="21">
        <v>56540.24659869323</v>
      </c>
      <c r="H86" s="21">
        <v>1172.011668737188</v>
      </c>
      <c r="I86" s="21"/>
      <c r="J86" s="21">
        <v>26194.0807709372</v>
      </c>
      <c r="K86" s="21">
        <v>1137.9712581097308</v>
      </c>
      <c r="L86" s="21"/>
      <c r="M86" s="21">
        <v>111615.98521054059</v>
      </c>
      <c r="N86" s="22">
        <v>106682.4502771609</v>
      </c>
      <c r="O86" s="9">
        <v>0.046245047058465306</v>
      </c>
      <c r="P86" s="21">
        <v>4933.534933379691</v>
      </c>
    </row>
    <row r="87" ht="15.75" customHeight="1">
      <c r="B87" s="2" t="s">
        <v>110</v>
      </c>
      <c r="C87" s="21"/>
      <c r="D87" s="21"/>
      <c r="E87" s="21"/>
      <c r="F87" s="21">
        <v>43333.85362802282</v>
      </c>
      <c r="G87" s="21">
        <v>11384.059383743777</v>
      </c>
      <c r="H87" s="21">
        <v>3092.6045786283426</v>
      </c>
      <c r="I87" s="21"/>
      <c r="J87" s="21">
        <v>17704.13538583938</v>
      </c>
      <c r="K87" s="21">
        <v>2856.537707163875</v>
      </c>
      <c r="L87" s="21"/>
      <c r="M87" s="21">
        <v>78371.1906833982</v>
      </c>
      <c r="N87" s="22">
        <v>75554.23958682682</v>
      </c>
      <c r="O87" s="9">
        <v>0.03728382565923583</v>
      </c>
      <c r="P87" s="21">
        <v>2816.9510965713853</v>
      </c>
    </row>
    <row r="88" ht="15.75" customHeight="1">
      <c r="B88" s="2" t="s">
        <v>111</v>
      </c>
      <c r="C88" s="21"/>
      <c r="D88" s="21"/>
      <c r="E88" s="21"/>
      <c r="F88" s="21">
        <v>57177.95871590185</v>
      </c>
      <c r="G88" s="21">
        <v>5608.750829493899</v>
      </c>
      <c r="H88" s="21">
        <v>5567.132408174201</v>
      </c>
      <c r="I88" s="21"/>
      <c r="J88" s="21">
        <v>21084.91616316232</v>
      </c>
      <c r="K88" s="21">
        <v>1326.6627415332123</v>
      </c>
      <c r="L88" s="21"/>
      <c r="M88" s="21">
        <v>90765.42085826548</v>
      </c>
      <c r="N88" s="22">
        <v>86461.76662418107</v>
      </c>
      <c r="O88" s="9">
        <v>0.04977522900718523</v>
      </c>
      <c r="P88" s="21">
        <v>4303.654234084417</v>
      </c>
    </row>
    <row r="89" ht="15.75" customHeight="1">
      <c r="B89" s="2" t="s">
        <v>112</v>
      </c>
      <c r="C89" s="21"/>
      <c r="D89" s="21"/>
      <c r="E89" s="21"/>
      <c r="F89" s="21">
        <v>1270.612656552481</v>
      </c>
      <c r="G89" s="21"/>
      <c r="H89" s="21"/>
      <c r="I89" s="21"/>
      <c r="J89" s="21">
        <v>1170.5432663859685</v>
      </c>
      <c r="K89" s="21">
        <v>127.54876968194597</v>
      </c>
      <c r="L89" s="21"/>
      <c r="M89" s="21">
        <v>2568.7046926203952</v>
      </c>
      <c r="N89" s="22">
        <v>2476.7285391900377</v>
      </c>
      <c r="O89" s="9">
        <v>0.037136146321645885</v>
      </c>
      <c r="P89" s="21">
        <v>91.9761534303575</v>
      </c>
    </row>
    <row r="90" ht="15.75" customHeight="1">
      <c r="B90" s="29" t="s">
        <v>113</v>
      </c>
      <c r="C90" s="30"/>
      <c r="D90" s="30"/>
      <c r="E90" s="30"/>
      <c r="F90" s="30">
        <v>30871.889109581916</v>
      </c>
      <c r="G90" s="30">
        <v>39778.905510999655</v>
      </c>
      <c r="H90" s="30">
        <v>4829.793885997385</v>
      </c>
      <c r="I90" s="30"/>
      <c r="J90" s="30">
        <v>17736.629446076433</v>
      </c>
      <c r="K90" s="30">
        <v>2987.589224809006</v>
      </c>
      <c r="L90" s="30"/>
      <c r="M90" s="30">
        <v>96204.80717746439</v>
      </c>
      <c r="N90" s="31">
        <v>94798.56893254929</v>
      </c>
      <c r="O90" s="32">
        <v>0.014833960688960039</v>
      </c>
      <c r="P90" s="30">
        <v>1406.2382449151046</v>
      </c>
    </row>
    <row r="91" ht="15.75" customHeight="1">
      <c r="B91" s="2" t="s">
        <v>114</v>
      </c>
      <c r="C91" s="21"/>
      <c r="D91" s="21"/>
      <c r="E91" s="21"/>
      <c r="F91" s="21">
        <v>1238470.0803439466</v>
      </c>
      <c r="G91" s="21">
        <v>318211.1663346359</v>
      </c>
      <c r="H91" s="21">
        <v>194364.2795403362</v>
      </c>
      <c r="I91" s="21"/>
      <c r="J91" s="21">
        <v>497298.89241259196</v>
      </c>
      <c r="K91" s="21">
        <v>41835.07787545629</v>
      </c>
      <c r="L91" s="21"/>
      <c r="M91" s="21">
        <v>2290179.4965069676</v>
      </c>
      <c r="N91" s="22">
        <v>2215431.5858021993</v>
      </c>
      <c r="O91" s="9">
        <v>0.03373966101404225</v>
      </c>
      <c r="P91" s="21">
        <v>74747.91070476826</v>
      </c>
    </row>
    <row r="92" ht="15.75" customHeight="1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2"/>
      <c r="O92" s="9"/>
      <c r="P92" s="21"/>
    </row>
    <row r="93" ht="15.75" customHeight="1">
      <c r="A93" s="20" t="s">
        <v>115</v>
      </c>
      <c r="B93" s="2" t="s">
        <v>116</v>
      </c>
      <c r="C93" s="21"/>
      <c r="D93" s="21"/>
      <c r="E93" s="21"/>
      <c r="F93" s="21"/>
      <c r="G93" s="21">
        <v>296617.78611084056</v>
      </c>
      <c r="H93" s="21">
        <v>53221.67865397633</v>
      </c>
      <c r="I93" s="21"/>
      <c r="J93" s="21">
        <v>64930.74361333355</v>
      </c>
      <c r="K93" s="21">
        <v>1040049.6137181568</v>
      </c>
      <c r="L93" s="21"/>
      <c r="M93" s="21">
        <v>1454819.8220963073</v>
      </c>
      <c r="N93" s="22">
        <v>1399903.6252328446</v>
      </c>
      <c r="O93" s="9">
        <v>0.03922855536167965</v>
      </c>
      <c r="P93" s="21">
        <v>54916.19686346268</v>
      </c>
    </row>
    <row r="94" ht="15.75" customHeight="1">
      <c r="B94" s="29" t="s">
        <v>117</v>
      </c>
      <c r="C94" s="30"/>
      <c r="D94" s="30"/>
      <c r="E94" s="30"/>
      <c r="F94" s="30"/>
      <c r="G94" s="30">
        <v>735477.6161023198</v>
      </c>
      <c r="H94" s="30">
        <v>376864.34688419366</v>
      </c>
      <c r="I94" s="30"/>
      <c r="J94" s="30"/>
      <c r="K94" s="30"/>
      <c r="L94" s="30">
        <v>110694.86937692786</v>
      </c>
      <c r="M94" s="30">
        <v>1223036.8323634414</v>
      </c>
      <c r="N94" s="31">
        <v>1218337.057848062</v>
      </c>
      <c r="O94" s="32">
        <v>0.0038575322691740362</v>
      </c>
      <c r="P94" s="30">
        <v>4699.774515379453</v>
      </c>
    </row>
    <row r="95" ht="15.75" customHeight="1">
      <c r="B95" s="2" t="s">
        <v>118</v>
      </c>
      <c r="G95" s="7">
        <v>1032095.4022131604</v>
      </c>
      <c r="H95" s="7">
        <v>430086.02553817</v>
      </c>
      <c r="I95" s="7"/>
      <c r="J95" s="7">
        <v>64930.74361333355</v>
      </c>
      <c r="K95" s="7">
        <v>1040049.6137181568</v>
      </c>
      <c r="L95" s="7">
        <v>110694.86937692786</v>
      </c>
      <c r="M95" s="7">
        <v>2677856.6544597484</v>
      </c>
      <c r="N95" s="7">
        <v>2618240.683080907</v>
      </c>
      <c r="O95" s="9">
        <v>0.02276947713939377</v>
      </c>
      <c r="P95" s="21">
        <v>59615.97137884144</v>
      </c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C6:M6"/>
    <mergeCell ref="A8:A23"/>
    <mergeCell ref="A25:A39"/>
    <mergeCell ref="A41:A47"/>
    <mergeCell ref="A49:A65"/>
    <mergeCell ref="A68:A91"/>
    <mergeCell ref="A93:A95"/>
  </mergeCells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43"/>
    <col customWidth="1" min="2" max="2" width="15.0"/>
    <col customWidth="1" min="3" max="6" width="8.86"/>
    <col customWidth="1" min="7" max="7" width="12.71"/>
    <col customWidth="1" min="8" max="8" width="11.14"/>
    <col customWidth="1" min="9" max="9" width="9.0"/>
    <col customWidth="1" min="10" max="10" width="10.14"/>
    <col customWidth="1" min="11" max="12" width="11.14"/>
    <col customWidth="1" min="13" max="13" width="12.71"/>
    <col customWidth="1" min="14" max="14" width="8.86"/>
    <col customWidth="1" min="15" max="15" width="9.14"/>
    <col customWidth="1" min="16" max="26" width="8.86"/>
  </cols>
  <sheetData>
    <row r="1">
      <c r="A1" s="15" t="s">
        <v>18</v>
      </c>
    </row>
    <row r="2">
      <c r="A2" s="16" t="s">
        <v>140</v>
      </c>
    </row>
    <row r="5">
      <c r="C5" s="18" t="s">
        <v>141</v>
      </c>
    </row>
    <row r="6"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23</v>
      </c>
      <c r="I6" s="2" t="s">
        <v>24</v>
      </c>
      <c r="J6" s="2" t="s">
        <v>14</v>
      </c>
      <c r="K6" s="2" t="s">
        <v>15</v>
      </c>
      <c r="L6" s="2" t="s">
        <v>16</v>
      </c>
      <c r="M6" s="2" t="s">
        <v>142</v>
      </c>
    </row>
    <row r="7">
      <c r="A7" s="20" t="s">
        <v>29</v>
      </c>
      <c r="B7" s="2" t="s">
        <v>30</v>
      </c>
      <c r="C7" s="21"/>
      <c r="D7" s="21">
        <v>44740.1196494176</v>
      </c>
      <c r="E7" s="21"/>
      <c r="F7" s="21"/>
      <c r="G7" s="21">
        <v>10391.872272995226</v>
      </c>
      <c r="H7" s="21">
        <v>967.8101954167705</v>
      </c>
      <c r="I7" s="21"/>
      <c r="J7" s="21">
        <v>8288.283117379724</v>
      </c>
      <c r="K7" s="21">
        <v>21.06177929611752</v>
      </c>
      <c r="L7" s="21"/>
      <c r="M7" s="21">
        <v>64409.14701450544</v>
      </c>
    </row>
    <row r="8">
      <c r="B8" s="2" t="s">
        <v>31</v>
      </c>
      <c r="C8" s="21"/>
      <c r="D8" s="21">
        <v>210817.66615471174</v>
      </c>
      <c r="E8" s="21"/>
      <c r="F8" s="21">
        <v>22939.035881203803</v>
      </c>
      <c r="G8" s="21">
        <v>104254.35430865157</v>
      </c>
      <c r="H8" s="21">
        <v>60063.20926681803</v>
      </c>
      <c r="I8" s="21"/>
      <c r="J8" s="21">
        <v>60323.26060400863</v>
      </c>
      <c r="K8" s="21">
        <v>538.2820920505162</v>
      </c>
      <c r="L8" s="21"/>
      <c r="M8" s="21">
        <v>458935.80830744427</v>
      </c>
    </row>
    <row r="9">
      <c r="B9" s="2" t="s">
        <v>32</v>
      </c>
      <c r="C9" s="21"/>
      <c r="D9" s="21">
        <v>35752.703616880935</v>
      </c>
      <c r="E9" s="21"/>
      <c r="F9" s="21"/>
      <c r="G9" s="21">
        <v>41201.360730419525</v>
      </c>
      <c r="H9" s="21">
        <v>1726.9866256319629</v>
      </c>
      <c r="I9" s="21"/>
      <c r="J9" s="21">
        <v>10089.441702625587</v>
      </c>
      <c r="K9" s="21">
        <v>759.8083549150324</v>
      </c>
      <c r="L9" s="21"/>
      <c r="M9" s="21">
        <v>89530.30103047304</v>
      </c>
    </row>
    <row r="10">
      <c r="B10" s="2" t="s">
        <v>33</v>
      </c>
      <c r="C10" s="21"/>
      <c r="D10" s="21">
        <v>134930.557277517</v>
      </c>
      <c r="E10" s="21"/>
      <c r="F10" s="21"/>
      <c r="G10" s="21">
        <v>40128.74561885021</v>
      </c>
      <c r="H10" s="21">
        <v>30144.27625847635</v>
      </c>
      <c r="I10" s="21"/>
      <c r="J10" s="21">
        <v>25025.820829211523</v>
      </c>
      <c r="K10" s="21">
        <v>136.66004756964318</v>
      </c>
      <c r="L10" s="21"/>
      <c r="M10" s="21">
        <v>230366.06003162471</v>
      </c>
    </row>
    <row r="11">
      <c r="B11" s="2" t="s">
        <v>34</v>
      </c>
      <c r="C11" s="21"/>
      <c r="D11" s="21">
        <v>3176.4614302793148</v>
      </c>
      <c r="E11" s="21"/>
      <c r="F11" s="21"/>
      <c r="G11" s="21">
        <v>5424.315156827004</v>
      </c>
      <c r="H11" s="21">
        <v>166.80019263603646</v>
      </c>
      <c r="I11" s="21"/>
      <c r="J11" s="21">
        <v>13467.00738254196</v>
      </c>
      <c r="K11" s="21">
        <v>29.17171470058421</v>
      </c>
      <c r="L11" s="21"/>
      <c r="M11" s="21">
        <v>22263.7558769849</v>
      </c>
    </row>
    <row r="12">
      <c r="B12" s="2" t="s">
        <v>35</v>
      </c>
      <c r="C12" s="21"/>
      <c r="D12" s="21"/>
      <c r="E12" s="21"/>
      <c r="F12" s="21"/>
      <c r="G12" s="21">
        <v>2960.3186284555504</v>
      </c>
      <c r="H12" s="21">
        <v>7897.119509568889</v>
      </c>
      <c r="I12" s="21"/>
      <c r="J12" s="21">
        <v>5422.148589585385</v>
      </c>
      <c r="K12" s="21">
        <v>105.7015301922191</v>
      </c>
      <c r="L12" s="21"/>
      <c r="M12" s="21">
        <v>16385.288257802044</v>
      </c>
    </row>
    <row r="13">
      <c r="B13" s="2" t="s">
        <v>36</v>
      </c>
      <c r="C13" s="21">
        <v>16552.199999999997</v>
      </c>
      <c r="D13" s="21"/>
      <c r="E13" s="21"/>
      <c r="F13" s="21"/>
      <c r="G13" s="21">
        <v>9571.63546416636</v>
      </c>
      <c r="H13" s="21">
        <v>6959.230746754919</v>
      </c>
      <c r="I13" s="21"/>
      <c r="J13" s="21">
        <v>2883.8175883927365</v>
      </c>
      <c r="K13" s="21">
        <v>107.83554019635666</v>
      </c>
      <c r="L13" s="21"/>
      <c r="M13" s="21">
        <v>36074.719339510375</v>
      </c>
    </row>
    <row r="14">
      <c r="B14" s="2" t="s">
        <v>37</v>
      </c>
      <c r="C14" s="21">
        <v>2755.9979999999996</v>
      </c>
      <c r="D14" s="21"/>
      <c r="E14" s="21"/>
      <c r="F14" s="21"/>
      <c r="G14" s="21">
        <v>2784.3440751963267</v>
      </c>
      <c r="H14" s="21">
        <v>5837.486138595996</v>
      </c>
      <c r="I14" s="21"/>
      <c r="J14" s="21">
        <v>10250.975092817198</v>
      </c>
      <c r="K14" s="21">
        <v>71.36119628457438</v>
      </c>
      <c r="L14" s="21"/>
      <c r="M14" s="21">
        <v>21700.164502894095</v>
      </c>
    </row>
    <row r="15">
      <c r="B15" s="2" t="s">
        <v>38</v>
      </c>
      <c r="C15" s="21">
        <v>17177.62757292331</v>
      </c>
      <c r="D15" s="21"/>
      <c r="E15" s="21"/>
      <c r="F15" s="21"/>
      <c r="G15" s="21">
        <v>4670.154657944638</v>
      </c>
      <c r="H15" s="21">
        <v>1048.6240517383021</v>
      </c>
      <c r="I15" s="21"/>
      <c r="J15" s="21">
        <v>10832.62167369115</v>
      </c>
      <c r="K15" s="21">
        <v>44.301879370783716</v>
      </c>
      <c r="L15" s="21"/>
      <c r="M15" s="21">
        <v>33773.32983566818</v>
      </c>
    </row>
    <row r="16">
      <c r="B16" s="2" t="s">
        <v>39</v>
      </c>
      <c r="C16" s="21"/>
      <c r="D16" s="21"/>
      <c r="E16" s="21"/>
      <c r="F16" s="21"/>
      <c r="G16" s="21">
        <v>541.7018974299172</v>
      </c>
      <c r="H16" s="21">
        <v>106.83881238860401</v>
      </c>
      <c r="I16" s="21"/>
      <c r="J16" s="21">
        <v>3764.102613670135</v>
      </c>
      <c r="K16" s="21">
        <v>0.9653222957605326</v>
      </c>
      <c r="L16" s="21"/>
      <c r="M16" s="21">
        <v>4413.608645784417</v>
      </c>
    </row>
    <row r="17">
      <c r="B17" s="2" t="s">
        <v>40</v>
      </c>
      <c r="C17" s="21"/>
      <c r="D17" s="21"/>
      <c r="E17" s="21"/>
      <c r="F17" s="21"/>
      <c r="G17" s="21">
        <v>518.7266188018059</v>
      </c>
      <c r="H17" s="21">
        <v>409.85761297263383</v>
      </c>
      <c r="I17" s="21"/>
      <c r="J17" s="21">
        <v>4790.244935137161</v>
      </c>
      <c r="K17" s="21">
        <v>1.996086414180314</v>
      </c>
      <c r="L17" s="21"/>
      <c r="M17" s="21">
        <v>5720.825253325781</v>
      </c>
    </row>
    <row r="18">
      <c r="B18" s="2" t="s">
        <v>41</v>
      </c>
      <c r="C18" s="21"/>
      <c r="D18" s="21"/>
      <c r="E18" s="21"/>
      <c r="F18" s="21"/>
      <c r="G18" s="21">
        <v>153.9415804655709</v>
      </c>
      <c r="H18" s="21">
        <v>100.14280984006976</v>
      </c>
      <c r="I18" s="21"/>
      <c r="J18" s="21">
        <v>4356.307990270878</v>
      </c>
      <c r="K18" s="21">
        <v>4.14533785849944</v>
      </c>
      <c r="L18" s="21"/>
      <c r="M18" s="21">
        <v>4614.537718435017</v>
      </c>
    </row>
    <row r="19">
      <c r="B19" s="2" t="s">
        <v>42</v>
      </c>
      <c r="C19" s="21"/>
      <c r="D19" s="21"/>
      <c r="E19" s="21"/>
      <c r="F19" s="21"/>
      <c r="G19" s="21">
        <v>162.40522782816672</v>
      </c>
      <c r="H19" s="21">
        <v>1159.227705203053</v>
      </c>
      <c r="I19" s="21"/>
      <c r="J19" s="21">
        <v>4123.81198953866</v>
      </c>
      <c r="K19" s="21">
        <v>25.28166208624714</v>
      </c>
      <c r="L19" s="21"/>
      <c r="M19" s="21">
        <v>5470.726584656126</v>
      </c>
    </row>
    <row r="20">
      <c r="B20" s="2" t="s">
        <v>43</v>
      </c>
      <c r="C20" s="21"/>
      <c r="D20" s="21">
        <v>440.06209765424995</v>
      </c>
      <c r="E20" s="21"/>
      <c r="F20" s="21"/>
      <c r="G20" s="21">
        <v>2794.2570969136223</v>
      </c>
      <c r="H20" s="21">
        <v>946.9113427626462</v>
      </c>
      <c r="I20" s="21"/>
      <c r="J20" s="21">
        <v>5778.544273846932</v>
      </c>
      <c r="K20" s="21">
        <v>0.0</v>
      </c>
      <c r="L20" s="21"/>
      <c r="M20" s="21">
        <v>9959.77481117745</v>
      </c>
    </row>
    <row r="21" ht="15.75" customHeight="1">
      <c r="B21" s="29" t="s">
        <v>44</v>
      </c>
      <c r="C21" s="30"/>
      <c r="D21" s="30"/>
      <c r="E21" s="30"/>
      <c r="F21" s="30"/>
      <c r="G21" s="30">
        <v>14418.855308429624</v>
      </c>
      <c r="H21" s="30">
        <v>26129.0686591574</v>
      </c>
      <c r="I21" s="30"/>
      <c r="J21" s="30">
        <v>10050.518144149128</v>
      </c>
      <c r="K21" s="30">
        <v>152.0851062297577</v>
      </c>
      <c r="L21" s="30"/>
      <c r="M21" s="30">
        <v>50750.527217965915</v>
      </c>
    </row>
    <row r="22" ht="15.75" customHeight="1">
      <c r="B22" s="2" t="s">
        <v>1</v>
      </c>
      <c r="C22" s="21">
        <v>36485.825572923306</v>
      </c>
      <c r="D22" s="21">
        <v>429857.5702264608</v>
      </c>
      <c r="E22" s="21"/>
      <c r="F22" s="21">
        <v>22939.035881203803</v>
      </c>
      <c r="G22" s="21">
        <v>239976.98864337505</v>
      </c>
      <c r="H22" s="21">
        <v>143663.58992796164</v>
      </c>
      <c r="I22" s="21"/>
      <c r="J22" s="21">
        <v>179446.90652686675</v>
      </c>
      <c r="K22" s="21">
        <v>1998.657649460273</v>
      </c>
      <c r="L22" s="21"/>
      <c r="M22" s="21">
        <v>1054368.5744282517</v>
      </c>
    </row>
    <row r="23" ht="15.75" customHeight="1"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ht="15.75" customHeight="1">
      <c r="A24" s="20" t="s">
        <v>45</v>
      </c>
      <c r="B24" s="2" t="s">
        <v>46</v>
      </c>
      <c r="C24" s="21"/>
      <c r="D24" s="21"/>
      <c r="E24" s="21">
        <v>16332.805137738718</v>
      </c>
      <c r="F24" s="21">
        <v>181671.05753646</v>
      </c>
      <c r="G24" s="21">
        <v>46513.01224016379</v>
      </c>
      <c r="H24" s="21">
        <v>31699.694618835598</v>
      </c>
      <c r="I24" s="21"/>
      <c r="J24" s="21">
        <v>58486.5929040856</v>
      </c>
      <c r="K24" s="21">
        <v>35852.38650360353</v>
      </c>
      <c r="L24" s="21"/>
      <c r="M24" s="21">
        <v>370555.5489408872</v>
      </c>
    </row>
    <row r="25" ht="15.75" customHeight="1">
      <c r="B25" s="2" t="s">
        <v>47</v>
      </c>
      <c r="C25" s="21"/>
      <c r="D25" s="21"/>
      <c r="E25" s="21">
        <v>11336.216663849924</v>
      </c>
      <c r="F25" s="21">
        <v>43801.080804472236</v>
      </c>
      <c r="G25" s="21">
        <v>24089.103161926763</v>
      </c>
      <c r="H25" s="21">
        <v>13946.362882286641</v>
      </c>
      <c r="I25" s="21"/>
      <c r="J25" s="21">
        <v>35944.79894142087</v>
      </c>
      <c r="K25" s="21">
        <v>2756.551652501105</v>
      </c>
      <c r="L25" s="21"/>
      <c r="M25" s="21">
        <v>131874.11410645756</v>
      </c>
    </row>
    <row r="26" ht="15.75" customHeight="1">
      <c r="B26" s="2" t="s">
        <v>48</v>
      </c>
      <c r="C26" s="21"/>
      <c r="D26" s="21"/>
      <c r="E26" s="21"/>
      <c r="F26" s="21">
        <v>355.50699331744096</v>
      </c>
      <c r="G26" s="21">
        <v>169.71932715984994</v>
      </c>
      <c r="H26" s="21">
        <v>16.25826143072877</v>
      </c>
      <c r="I26" s="21"/>
      <c r="J26" s="21">
        <v>538.9776178580727</v>
      </c>
      <c r="K26" s="21">
        <v>29.615571678182228</v>
      </c>
      <c r="L26" s="21"/>
      <c r="M26" s="21">
        <v>1110.0777714442747</v>
      </c>
    </row>
    <row r="27" ht="15.75" customHeight="1">
      <c r="B27" s="2" t="s">
        <v>49</v>
      </c>
      <c r="C27" s="21"/>
      <c r="D27" s="21"/>
      <c r="E27" s="21">
        <v>1006.5286462734493</v>
      </c>
      <c r="F27" s="21">
        <v>5312.452925696074</v>
      </c>
      <c r="G27" s="21">
        <v>282.0239275114879</v>
      </c>
      <c r="H27" s="21">
        <v>429.73286562349193</v>
      </c>
      <c r="I27" s="21"/>
      <c r="J27" s="21">
        <v>1920.7246764780866</v>
      </c>
      <c r="K27" s="21">
        <v>27.1026182585764</v>
      </c>
      <c r="L27" s="21"/>
      <c r="M27" s="21">
        <v>8978.565659841166</v>
      </c>
    </row>
    <row r="28" ht="15.75" customHeight="1">
      <c r="B28" s="2" t="s">
        <v>50</v>
      </c>
      <c r="C28" s="21"/>
      <c r="D28" s="21"/>
      <c r="E28" s="21">
        <v>2382.6185567010307</v>
      </c>
      <c r="F28" s="21">
        <v>5863.955371036533</v>
      </c>
      <c r="G28" s="21">
        <v>1096.177982805536</v>
      </c>
      <c r="H28" s="21">
        <v>644.2326224457984</v>
      </c>
      <c r="I28" s="21"/>
      <c r="J28" s="21">
        <v>2888.8601936731084</v>
      </c>
      <c r="K28" s="21">
        <v>418.3577040317551</v>
      </c>
      <c r="L28" s="21"/>
      <c r="M28" s="21">
        <v>13294.20243069376</v>
      </c>
    </row>
    <row r="29" ht="15.75" customHeight="1">
      <c r="B29" s="2" t="s">
        <v>51</v>
      </c>
      <c r="C29" s="21"/>
      <c r="D29" s="21"/>
      <c r="E29" s="21"/>
      <c r="F29" s="21">
        <v>1893.6794516762534</v>
      </c>
      <c r="G29" s="21">
        <v>3214.6807821740463</v>
      </c>
      <c r="H29" s="21">
        <v>2555.275090829096</v>
      </c>
      <c r="I29" s="21"/>
      <c r="J29" s="21">
        <v>4379.224613036127</v>
      </c>
      <c r="K29" s="21">
        <v>68.33963459988496</v>
      </c>
      <c r="L29" s="21"/>
      <c r="M29" s="21">
        <v>12111.199572315407</v>
      </c>
    </row>
    <row r="30" ht="15.75" customHeight="1">
      <c r="B30" s="2" t="s">
        <v>52</v>
      </c>
      <c r="C30" s="21"/>
      <c r="D30" s="21"/>
      <c r="E30" s="21">
        <v>19975.33716410343</v>
      </c>
      <c r="F30" s="21">
        <v>9352.771167624669</v>
      </c>
      <c r="G30" s="21">
        <v>13161.941169456788</v>
      </c>
      <c r="H30" s="21">
        <v>6356.732131121206</v>
      </c>
      <c r="I30" s="21"/>
      <c r="J30" s="21">
        <v>9005.519959551124</v>
      </c>
      <c r="K30" s="21">
        <v>236.77860925247265</v>
      </c>
      <c r="L30" s="21"/>
      <c r="M30" s="21">
        <v>58089.08020110968</v>
      </c>
    </row>
    <row r="31" ht="15.75" customHeight="1">
      <c r="B31" s="2" t="s">
        <v>53</v>
      </c>
      <c r="C31" s="21"/>
      <c r="D31" s="21"/>
      <c r="E31" s="21">
        <v>49375.035537939715</v>
      </c>
      <c r="F31" s="21">
        <v>10420.740441680195</v>
      </c>
      <c r="G31" s="21">
        <v>2677.295153313836</v>
      </c>
      <c r="H31" s="21">
        <v>5521.593368669537</v>
      </c>
      <c r="I31" s="21"/>
      <c r="J31" s="21">
        <v>11729.552976980578</v>
      </c>
      <c r="K31" s="21">
        <v>843.1281542391106</v>
      </c>
      <c r="L31" s="21"/>
      <c r="M31" s="21">
        <v>80567.34563282297</v>
      </c>
    </row>
    <row r="32" ht="15.75" customHeight="1">
      <c r="B32" s="2" t="s">
        <v>54</v>
      </c>
      <c r="C32" s="21"/>
      <c r="D32" s="21"/>
      <c r="E32" s="21">
        <v>40099.90096332601</v>
      </c>
      <c r="F32" s="21">
        <v>2069.295889040203</v>
      </c>
      <c r="G32" s="21">
        <v>1731.4557768248112</v>
      </c>
      <c r="H32" s="21">
        <v>2493.938671428755</v>
      </c>
      <c r="I32" s="21"/>
      <c r="J32" s="21">
        <v>11466.054310979362</v>
      </c>
      <c r="K32" s="21">
        <v>81.73420839137489</v>
      </c>
      <c r="L32" s="21"/>
      <c r="M32" s="21">
        <v>57942.37981999051</v>
      </c>
    </row>
    <row r="33" ht="15.75" customHeight="1">
      <c r="B33" s="2" t="s">
        <v>55</v>
      </c>
      <c r="C33" s="21"/>
      <c r="D33" s="21"/>
      <c r="E33" s="21">
        <v>22639.325917024285</v>
      </c>
      <c r="F33" s="21">
        <v>6441.3106377969125</v>
      </c>
      <c r="G33" s="21">
        <v>991.7224981033909</v>
      </c>
      <c r="H33" s="21">
        <v>5943.267551925012</v>
      </c>
      <c r="I33" s="21"/>
      <c r="J33" s="21">
        <v>23569.96569131095</v>
      </c>
      <c r="K33" s="21">
        <v>855.1697631268929</v>
      </c>
      <c r="L33" s="21"/>
      <c r="M33" s="21">
        <v>60440.762059287445</v>
      </c>
    </row>
    <row r="34" ht="15.75" customHeight="1">
      <c r="B34" s="2" t="s">
        <v>56</v>
      </c>
      <c r="C34" s="21"/>
      <c r="D34" s="21"/>
      <c r="E34" s="21">
        <v>453.89357584254066</v>
      </c>
      <c r="F34" s="21"/>
      <c r="G34" s="21">
        <v>5311.784726404442</v>
      </c>
      <c r="H34" s="21">
        <v>2146.6991991801883</v>
      </c>
      <c r="I34" s="21"/>
      <c r="J34" s="21">
        <v>4430.158113264962</v>
      </c>
      <c r="K34" s="21">
        <v>131.60317118607045</v>
      </c>
      <c r="L34" s="21"/>
      <c r="M34" s="21">
        <v>12474.138785878204</v>
      </c>
    </row>
    <row r="35" ht="15.75" customHeight="1">
      <c r="B35" s="2" t="s">
        <v>57</v>
      </c>
      <c r="C35" s="21"/>
      <c r="D35" s="21"/>
      <c r="E35" s="21">
        <v>19577.537769599054</v>
      </c>
      <c r="F35" s="21">
        <v>11015.521110510743</v>
      </c>
      <c r="G35" s="21">
        <v>3474.186904503872</v>
      </c>
      <c r="H35" s="21">
        <v>3513.9717499210456</v>
      </c>
      <c r="I35" s="21"/>
      <c r="J35" s="21">
        <v>8622.588437644175</v>
      </c>
      <c r="K35" s="21">
        <v>1069.8072159308672</v>
      </c>
      <c r="L35" s="21"/>
      <c r="M35" s="21">
        <v>47273.61318810975</v>
      </c>
    </row>
    <row r="36" ht="15.75" customHeight="1">
      <c r="B36" s="2" t="s">
        <v>58</v>
      </c>
      <c r="C36" s="21"/>
      <c r="D36" s="21"/>
      <c r="E36" s="21">
        <v>1607.4412709143146</v>
      </c>
      <c r="F36" s="21">
        <v>4227.822198851941</v>
      </c>
      <c r="G36" s="21">
        <v>1975.6430541645989</v>
      </c>
      <c r="H36" s="21">
        <v>4143.661401735783</v>
      </c>
      <c r="I36" s="21"/>
      <c r="J36" s="21">
        <v>19247.67126797054</v>
      </c>
      <c r="K36" s="21">
        <v>182.91210059335506</v>
      </c>
      <c r="L36" s="21"/>
      <c r="M36" s="21">
        <v>31385.151294230534</v>
      </c>
    </row>
    <row r="37" ht="15.75" customHeight="1">
      <c r="B37" s="29" t="s">
        <v>59</v>
      </c>
      <c r="C37" s="30"/>
      <c r="D37" s="30"/>
      <c r="E37" s="30">
        <v>4703.142808855839</v>
      </c>
      <c r="F37" s="30">
        <v>21257.05771805724</v>
      </c>
      <c r="G37" s="30">
        <v>3996.463497006042</v>
      </c>
      <c r="H37" s="30">
        <v>3652.783514092934</v>
      </c>
      <c r="I37" s="30"/>
      <c r="J37" s="30">
        <v>13431.522401054368</v>
      </c>
      <c r="K37" s="30">
        <v>662.2331250349716</v>
      </c>
      <c r="L37" s="30"/>
      <c r="M37" s="30">
        <v>47703.2030641014</v>
      </c>
    </row>
    <row r="38" ht="15.75" customHeight="1">
      <c r="B38" s="2" t="s">
        <v>60</v>
      </c>
      <c r="C38" s="21"/>
      <c r="D38" s="21"/>
      <c r="E38" s="21">
        <v>189489.78401216833</v>
      </c>
      <c r="F38" s="21">
        <v>303682.2522462205</v>
      </c>
      <c r="G38" s="21">
        <v>108685.21020151925</v>
      </c>
      <c r="H38" s="21">
        <v>83064.20392952581</v>
      </c>
      <c r="I38" s="21"/>
      <c r="J38" s="21">
        <v>205662.21210530793</v>
      </c>
      <c r="K38" s="21">
        <v>43215.72003242814</v>
      </c>
      <c r="L38" s="21"/>
      <c r="M38" s="21">
        <v>933799.3825271697</v>
      </c>
    </row>
    <row r="39" ht="15.75" customHeight="1"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</row>
    <row r="40" ht="15.75" customHeight="1">
      <c r="A40" s="20" t="s">
        <v>61</v>
      </c>
      <c r="B40" s="2" t="s">
        <v>62</v>
      </c>
      <c r="C40" s="21"/>
      <c r="D40" s="21"/>
      <c r="E40" s="21">
        <v>443620.7405779956</v>
      </c>
      <c r="F40" s="21">
        <v>365840.3593747481</v>
      </c>
      <c r="G40" s="21">
        <v>43301.88441572883</v>
      </c>
      <c r="H40" s="21">
        <v>37639.173832053835</v>
      </c>
      <c r="I40" s="21">
        <v>55771.40850277263</v>
      </c>
      <c r="J40" s="21">
        <v>84538.65819831582</v>
      </c>
      <c r="K40" s="21">
        <v>12107.584023608344</v>
      </c>
      <c r="L40" s="21">
        <v>124335.85455078776</v>
      </c>
      <c r="M40" s="21">
        <v>1167155.6634760108</v>
      </c>
    </row>
    <row r="41" ht="15.75" customHeight="1">
      <c r="B41" s="2" t="s">
        <v>63</v>
      </c>
      <c r="C41" s="21"/>
      <c r="D41" s="21"/>
      <c r="E41" s="21"/>
      <c r="F41" s="21">
        <v>12379.746119885409</v>
      </c>
      <c r="G41" s="21">
        <v>1677.6582905024827</v>
      </c>
      <c r="H41" s="21">
        <v>1626.6729594810731</v>
      </c>
      <c r="I41" s="21"/>
      <c r="J41" s="21">
        <v>11350.276652391354</v>
      </c>
      <c r="K41" s="21">
        <v>185.42174461957237</v>
      </c>
      <c r="L41" s="21"/>
      <c r="M41" s="21">
        <v>27219.77576687989</v>
      </c>
    </row>
    <row r="42" ht="15.75" customHeight="1">
      <c r="B42" s="2" t="s">
        <v>64</v>
      </c>
      <c r="C42" s="21"/>
      <c r="D42" s="21"/>
      <c r="E42" s="21"/>
      <c r="F42" s="21">
        <v>12299.117008402227</v>
      </c>
      <c r="G42" s="21">
        <v>3651.3380346715567</v>
      </c>
      <c r="H42" s="21">
        <v>1721.8899497295827</v>
      </c>
      <c r="I42" s="21"/>
      <c r="J42" s="21">
        <v>3245.514358941327</v>
      </c>
      <c r="K42" s="21">
        <v>551.7237044614984</v>
      </c>
      <c r="L42" s="21"/>
      <c r="M42" s="21">
        <v>21469.583056206193</v>
      </c>
    </row>
    <row r="43" ht="15.75" customHeight="1">
      <c r="B43" s="2" t="s">
        <v>65</v>
      </c>
      <c r="C43" s="21"/>
      <c r="D43" s="21"/>
      <c r="E43" s="21"/>
      <c r="F43" s="21">
        <v>17410.3154850643</v>
      </c>
      <c r="G43" s="21">
        <v>2056.2415153218276</v>
      </c>
      <c r="H43" s="21">
        <v>276.29483963636693</v>
      </c>
      <c r="I43" s="21"/>
      <c r="J43" s="21">
        <v>2951.9835890044237</v>
      </c>
      <c r="K43" s="21">
        <v>268.45886690170147</v>
      </c>
      <c r="L43" s="21"/>
      <c r="M43" s="21">
        <v>22963.294295928623</v>
      </c>
    </row>
    <row r="44" ht="15.75" customHeight="1">
      <c r="B44" s="2" t="s">
        <v>66</v>
      </c>
      <c r="C44" s="21"/>
      <c r="D44" s="21"/>
      <c r="E44" s="21"/>
      <c r="F44" s="21">
        <v>1324.37372213793</v>
      </c>
      <c r="G44" s="21">
        <v>182.046177223149</v>
      </c>
      <c r="H44" s="21">
        <v>579.4510256259009</v>
      </c>
      <c r="I44" s="21"/>
      <c r="J44" s="21">
        <v>640.7680644059324</v>
      </c>
      <c r="K44" s="21">
        <v>165.5752945660661</v>
      </c>
      <c r="L44" s="21"/>
      <c r="M44" s="21">
        <v>2892.2142839589783</v>
      </c>
    </row>
    <row r="45" ht="15.75" customHeight="1">
      <c r="B45" s="2" t="s">
        <v>67</v>
      </c>
      <c r="C45" s="30"/>
      <c r="D45" s="30"/>
      <c r="E45" s="30"/>
      <c r="F45" s="30">
        <v>78770.69575084915</v>
      </c>
      <c r="G45" s="30">
        <v>15748.755327882258</v>
      </c>
      <c r="H45" s="30">
        <v>1351.6234809836478</v>
      </c>
      <c r="I45" s="30"/>
      <c r="J45" s="30">
        <v>27562.398853982304</v>
      </c>
      <c r="K45" s="30">
        <v>91.32651058880549</v>
      </c>
      <c r="L45" s="30"/>
      <c r="M45" s="30">
        <v>123524.79992428616</v>
      </c>
    </row>
    <row r="46" ht="15.75" customHeight="1">
      <c r="B46" s="2" t="s">
        <v>68</v>
      </c>
      <c r="C46" s="21"/>
      <c r="D46" s="21"/>
      <c r="E46" s="21">
        <v>443620.7405779956</v>
      </c>
      <c r="F46" s="21">
        <v>488024.6074610871</v>
      </c>
      <c r="G46" s="21">
        <v>66617.92376133011</v>
      </c>
      <c r="H46" s="21">
        <v>43195.10608751041</v>
      </c>
      <c r="I46" s="21">
        <v>55771.40850277263</v>
      </c>
      <c r="J46" s="21">
        <v>130289.59971704116</v>
      </c>
      <c r="K46" s="21">
        <v>13370.090144745987</v>
      </c>
      <c r="L46" s="21">
        <v>124335.85455078776</v>
      </c>
      <c r="M46" s="21">
        <f>SUM(M40:M45)</f>
        <v>1365225.331</v>
      </c>
    </row>
    <row r="47" ht="15.75" customHeight="1"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</row>
    <row r="48" ht="15.75" customHeight="1">
      <c r="A48" s="20" t="s">
        <v>69</v>
      </c>
      <c r="B48" s="2" t="s">
        <v>70</v>
      </c>
      <c r="C48" s="21"/>
      <c r="D48" s="21"/>
      <c r="E48" s="21"/>
      <c r="F48" s="21">
        <v>3983.466109581154</v>
      </c>
      <c r="G48" s="21">
        <v>2602.297750623344</v>
      </c>
      <c r="H48" s="21">
        <v>315.29892760024796</v>
      </c>
      <c r="I48" s="21">
        <v>1275.2902033271719</v>
      </c>
      <c r="J48" s="21">
        <v>1545.4977209589163</v>
      </c>
      <c r="K48" s="21">
        <v>77.5061778109443</v>
      </c>
      <c r="L48" s="21"/>
      <c r="M48" s="21">
        <v>9799.35688990178</v>
      </c>
    </row>
    <row r="49" ht="15.75" customHeight="1">
      <c r="B49" s="2" t="s">
        <v>71</v>
      </c>
      <c r="C49" s="21"/>
      <c r="D49" s="21"/>
      <c r="E49" s="21"/>
      <c r="F49" s="21">
        <v>41225.10050773532</v>
      </c>
      <c r="G49" s="21">
        <v>14293.553312386526</v>
      </c>
      <c r="H49" s="21">
        <v>8727.421471931855</v>
      </c>
      <c r="I49" s="21"/>
      <c r="J49" s="21">
        <v>13408.212948590424</v>
      </c>
      <c r="K49" s="21">
        <v>1154.3235223493905</v>
      </c>
      <c r="L49" s="21"/>
      <c r="M49" s="21">
        <v>78808.61176299352</v>
      </c>
    </row>
    <row r="50" ht="15.75" customHeight="1">
      <c r="B50" s="2" t="s">
        <v>72</v>
      </c>
      <c r="C50" s="21"/>
      <c r="D50" s="21"/>
      <c r="E50" s="21"/>
      <c r="F50" s="21">
        <v>103.4998992434122</v>
      </c>
      <c r="G50" s="21">
        <v>1422.412960186619</v>
      </c>
      <c r="H50" s="21">
        <v>1.7656095086750538</v>
      </c>
      <c r="I50" s="21"/>
      <c r="J50" s="21">
        <v>445.76112132469575</v>
      </c>
      <c r="K50" s="21">
        <v>13.129344039822842</v>
      </c>
      <c r="L50" s="21"/>
      <c r="M50" s="21">
        <v>1986.568934303225</v>
      </c>
    </row>
    <row r="51" ht="15.75" customHeight="1">
      <c r="B51" s="2" t="s">
        <v>73</v>
      </c>
      <c r="C51" s="21"/>
      <c r="D51" s="21"/>
      <c r="E51" s="21"/>
      <c r="F51" s="21">
        <v>747.7275963530595</v>
      </c>
      <c r="G51" s="21">
        <v>174.44866815168317</v>
      </c>
      <c r="H51" s="21">
        <v>46.91167153711118</v>
      </c>
      <c r="I51" s="21"/>
      <c r="J51" s="21">
        <v>379.313627976497</v>
      </c>
      <c r="K51" s="21">
        <v>81.61114029937157</v>
      </c>
      <c r="L51" s="21"/>
      <c r="M51" s="21">
        <v>1430.0127043177224</v>
      </c>
    </row>
    <row r="52" ht="15.75" customHeight="1">
      <c r="B52" s="2" t="s">
        <v>74</v>
      </c>
      <c r="C52" s="21"/>
      <c r="D52" s="21"/>
      <c r="E52" s="21"/>
      <c r="F52" s="21">
        <v>484.48754644269616</v>
      </c>
      <c r="G52" s="21">
        <v>259.88203528425913</v>
      </c>
      <c r="H52" s="21">
        <v>197.53670973292307</v>
      </c>
      <c r="I52" s="21"/>
      <c r="J52" s="21">
        <v>313.11512746658707</v>
      </c>
      <c r="K52" s="21">
        <v>10.917779250429808</v>
      </c>
      <c r="L52" s="21"/>
      <c r="M52" s="21">
        <v>1265.9391981768952</v>
      </c>
    </row>
    <row r="53" ht="15.75" customHeight="1">
      <c r="B53" s="2" t="s">
        <v>75</v>
      </c>
      <c r="C53" s="21"/>
      <c r="D53" s="21"/>
      <c r="E53" s="21"/>
      <c r="F53" s="21">
        <v>52.83987233722294</v>
      </c>
      <c r="G53" s="21">
        <v>26.367513672237617</v>
      </c>
      <c r="H53" s="21">
        <v>32.962177046527245</v>
      </c>
      <c r="I53" s="21"/>
      <c r="J53" s="21">
        <v>385.38363824266037</v>
      </c>
      <c r="K53" s="21">
        <v>0.0</v>
      </c>
      <c r="L53" s="21"/>
      <c r="M53" s="21">
        <v>497.55320129864816</v>
      </c>
    </row>
    <row r="54" ht="15.75" customHeight="1">
      <c r="B54" s="2" t="s">
        <v>76</v>
      </c>
      <c r="C54" s="21"/>
      <c r="D54" s="21"/>
      <c r="E54" s="21"/>
      <c r="F54" s="21">
        <v>427.3864730923364</v>
      </c>
      <c r="G54" s="21"/>
      <c r="H54" s="21"/>
      <c r="I54" s="21"/>
      <c r="J54" s="21"/>
      <c r="K54" s="21"/>
      <c r="L54" s="21"/>
      <c r="M54" s="21">
        <v>427.3864730923364</v>
      </c>
    </row>
    <row r="55" ht="15.75" customHeight="1">
      <c r="B55" s="2" t="s">
        <v>77</v>
      </c>
      <c r="C55" s="21"/>
      <c r="D55" s="21"/>
      <c r="E55" s="21"/>
      <c r="F55" s="21">
        <v>413.6422393809206</v>
      </c>
      <c r="G55" s="21">
        <v>277.6420449810104</v>
      </c>
      <c r="H55" s="21">
        <v>31.096305228800993</v>
      </c>
      <c r="I55" s="21"/>
      <c r="J55" s="21"/>
      <c r="K55" s="21">
        <v>225.00026711031157</v>
      </c>
      <c r="L55" s="21"/>
      <c r="M55" s="21">
        <v>947.7584539462268</v>
      </c>
    </row>
    <row r="56" ht="15.75" customHeight="1">
      <c r="B56" s="2" t="s">
        <v>78</v>
      </c>
      <c r="C56" s="21"/>
      <c r="D56" s="21"/>
      <c r="E56" s="21"/>
      <c r="F56" s="21">
        <v>463.7238752830195</v>
      </c>
      <c r="G56" s="21"/>
      <c r="H56" s="21">
        <v>1.2123297105726947</v>
      </c>
      <c r="I56" s="21"/>
      <c r="J56" s="21"/>
      <c r="K56" s="21">
        <v>216.81483406167328</v>
      </c>
      <c r="L56" s="21"/>
      <c r="M56" s="21">
        <v>682.1226172478848</v>
      </c>
    </row>
    <row r="57" ht="15.75" customHeight="1">
      <c r="B57" s="2" t="s">
        <v>79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>
        <v>0.0</v>
      </c>
    </row>
    <row r="58" ht="15.75" customHeight="1">
      <c r="B58" s="2" t="s">
        <v>80</v>
      </c>
      <c r="C58" s="21"/>
      <c r="D58" s="21"/>
      <c r="E58" s="21"/>
      <c r="F58" s="21">
        <v>1039.9500653590264</v>
      </c>
      <c r="G58" s="21"/>
      <c r="H58" s="21"/>
      <c r="I58" s="21"/>
      <c r="J58" s="21">
        <v>378.8425375868141</v>
      </c>
      <c r="K58" s="21">
        <v>53.773549410854905</v>
      </c>
      <c r="L58" s="21"/>
      <c r="M58" s="21">
        <v>1472.5661523566955</v>
      </c>
    </row>
    <row r="59" ht="15.75" customHeight="1">
      <c r="B59" s="2" t="s">
        <v>81</v>
      </c>
      <c r="C59" s="21"/>
      <c r="D59" s="21"/>
      <c r="E59" s="21"/>
      <c r="F59" s="21">
        <v>0.0</v>
      </c>
      <c r="G59" s="21"/>
      <c r="H59" s="21"/>
      <c r="I59" s="21"/>
      <c r="J59" s="21">
        <v>76.01239232677973</v>
      </c>
      <c r="K59" s="21">
        <v>0.0</v>
      </c>
      <c r="L59" s="21"/>
      <c r="M59" s="21">
        <v>76.01239232677973</v>
      </c>
    </row>
    <row r="60" ht="15.75" customHeight="1">
      <c r="B60" s="2" t="s">
        <v>82</v>
      </c>
      <c r="C60" s="21"/>
      <c r="D60" s="21"/>
      <c r="E60" s="21"/>
      <c r="F60" s="21">
        <v>279.5840713908563</v>
      </c>
      <c r="G60" s="21"/>
      <c r="H60" s="21"/>
      <c r="I60" s="21"/>
      <c r="J60" s="21">
        <v>122.91305836762878</v>
      </c>
      <c r="K60" s="21">
        <v>0.0</v>
      </c>
      <c r="L60" s="21"/>
      <c r="M60" s="21">
        <v>402.4971297584851</v>
      </c>
    </row>
    <row r="61" ht="15.75" customHeight="1">
      <c r="B61" s="2" t="s">
        <v>83</v>
      </c>
      <c r="C61" s="21"/>
      <c r="D61" s="21"/>
      <c r="E61" s="21"/>
      <c r="F61" s="21">
        <v>53.1312496772557</v>
      </c>
      <c r="G61" s="21"/>
      <c r="H61" s="21"/>
      <c r="I61" s="21"/>
      <c r="J61" s="21">
        <v>74.73939154107018</v>
      </c>
      <c r="K61" s="21">
        <v>0.0</v>
      </c>
      <c r="L61" s="21"/>
      <c r="M61" s="21">
        <v>127.87064121832589</v>
      </c>
    </row>
    <row r="62" ht="15.75" customHeight="1">
      <c r="B62" s="2" t="s">
        <v>84</v>
      </c>
      <c r="C62" s="21"/>
      <c r="D62" s="21"/>
      <c r="E62" s="21"/>
      <c r="F62" s="21">
        <v>155.2515678641115</v>
      </c>
      <c r="G62" s="21"/>
      <c r="H62" s="21">
        <v>0.6230060898456916</v>
      </c>
      <c r="I62" s="21"/>
      <c r="J62" s="21">
        <v>40.77513447117181</v>
      </c>
      <c r="K62" s="21">
        <v>0.0</v>
      </c>
      <c r="L62" s="21"/>
      <c r="M62" s="21">
        <v>196.649708425129</v>
      </c>
    </row>
    <row r="63" ht="15.75" customHeight="1">
      <c r="B63" s="29" t="s">
        <v>85</v>
      </c>
      <c r="C63" s="30"/>
      <c r="D63" s="30"/>
      <c r="E63" s="30"/>
      <c r="F63" s="30">
        <v>312.81077647863145</v>
      </c>
      <c r="G63" s="30"/>
      <c r="H63" s="30"/>
      <c r="I63" s="30"/>
      <c r="J63" s="30"/>
      <c r="K63" s="30"/>
      <c r="L63" s="30"/>
      <c r="M63" s="30">
        <v>312.81077647863145</v>
      </c>
    </row>
    <row r="64" ht="15.75" customHeight="1">
      <c r="B64" s="2" t="s">
        <v>86</v>
      </c>
      <c r="C64" s="21"/>
      <c r="D64" s="21"/>
      <c r="E64" s="21"/>
      <c r="F64" s="21">
        <v>49742.60185021903</v>
      </c>
      <c r="G64" s="21">
        <v>19056.60428528568</v>
      </c>
      <c r="H64" s="21">
        <v>9354.828208386558</v>
      </c>
      <c r="I64" s="21">
        <v>1275.2902033271719</v>
      </c>
      <c r="J64" s="21">
        <v>17171.315874291045</v>
      </c>
      <c r="K64" s="21">
        <v>1833.0766143327987</v>
      </c>
      <c r="L64" s="21"/>
      <c r="M64" s="21">
        <v>98433.71703584229</v>
      </c>
    </row>
    <row r="65" ht="15.75" customHeight="1">
      <c r="A65" s="20" t="s">
        <v>87</v>
      </c>
      <c r="B65" s="29" t="s">
        <v>88</v>
      </c>
      <c r="C65" s="30"/>
      <c r="D65" s="30"/>
      <c r="E65" s="30">
        <v>443620.7405779956</v>
      </c>
      <c r="F65" s="30">
        <v>537767.2093113061</v>
      </c>
      <c r="G65" s="30">
        <v>85674.52804661579</v>
      </c>
      <c r="H65" s="30">
        <v>52549.934295896965</v>
      </c>
      <c r="I65" s="30">
        <v>57046.69870609981</v>
      </c>
      <c r="J65" s="30">
        <v>147460.9155913322</v>
      </c>
      <c r="K65" s="30">
        <v>15203.166759078786</v>
      </c>
      <c r="L65" s="30">
        <v>124335.85455078776</v>
      </c>
      <c r="M65" s="30">
        <v>1463659.0478391128</v>
      </c>
      <c r="O65" s="21"/>
    </row>
    <row r="66" ht="15.75" customHeight="1"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ht="15.75" customHeight="1">
      <c r="A67" s="20" t="s">
        <v>89</v>
      </c>
      <c r="B67" s="2" t="s">
        <v>90</v>
      </c>
      <c r="C67" s="21"/>
      <c r="D67" s="21"/>
      <c r="E67" s="21"/>
      <c r="F67" s="21">
        <v>72696.27793518356</v>
      </c>
      <c r="G67" s="21">
        <v>12910.02950793968</v>
      </c>
      <c r="H67" s="21">
        <v>14268.657249117192</v>
      </c>
      <c r="I67" s="21"/>
      <c r="J67" s="21">
        <v>39145.21694072611</v>
      </c>
      <c r="K67" s="21">
        <v>3191.0947582225695</v>
      </c>
      <c r="L67" s="21"/>
      <c r="M67" s="21">
        <v>142211.27639118914</v>
      </c>
    </row>
    <row r="68" ht="15.75" customHeight="1">
      <c r="B68" s="2" t="s">
        <v>92</v>
      </c>
      <c r="C68" s="21"/>
      <c r="D68" s="21"/>
      <c r="E68" s="21"/>
      <c r="F68" s="21">
        <v>164338.02941926997</v>
      </c>
      <c r="G68" s="21">
        <v>20997.415675923956</v>
      </c>
      <c r="H68" s="21">
        <v>5968.153515354608</v>
      </c>
      <c r="I68" s="21"/>
      <c r="J68" s="21">
        <v>9043.047944635617</v>
      </c>
      <c r="K68" s="21">
        <v>2373.3351280756965</v>
      </c>
      <c r="L68" s="21"/>
      <c r="M68" s="21">
        <v>202719.98168325986</v>
      </c>
    </row>
    <row r="69" ht="15.75" customHeight="1">
      <c r="B69" s="2" t="s">
        <v>93</v>
      </c>
      <c r="C69" s="21"/>
      <c r="D69" s="21"/>
      <c r="E69" s="21"/>
      <c r="F69" s="21">
        <v>28365.088471954397</v>
      </c>
      <c r="G69" s="21">
        <v>14024.988133907496</v>
      </c>
      <c r="H69" s="21">
        <v>14920.836025626984</v>
      </c>
      <c r="I69" s="21"/>
      <c r="J69" s="21">
        <v>12421.981618854865</v>
      </c>
      <c r="K69" s="21">
        <v>820.7951342096447</v>
      </c>
      <c r="L69" s="21"/>
      <c r="M69" s="21">
        <v>70553.68938455338</v>
      </c>
    </row>
    <row r="70" ht="15.75" customHeight="1">
      <c r="B70" s="2" t="s">
        <v>94</v>
      </c>
      <c r="C70" s="21"/>
      <c r="D70" s="21"/>
      <c r="E70" s="21"/>
      <c r="F70" s="21">
        <v>2691.3870679399092</v>
      </c>
      <c r="G70" s="21">
        <v>1541.9299290375216</v>
      </c>
      <c r="H70" s="21">
        <v>1575.3052979100632</v>
      </c>
      <c r="I70" s="21"/>
      <c r="J70" s="21">
        <v>1200.844151893473</v>
      </c>
      <c r="K70" s="21">
        <v>68.1720331153749</v>
      </c>
      <c r="L70" s="21"/>
      <c r="M70" s="21">
        <v>7077.638479896342</v>
      </c>
    </row>
    <row r="71" ht="15.75" customHeight="1">
      <c r="B71" s="2" t="s">
        <v>95</v>
      </c>
      <c r="C71" s="21"/>
      <c r="D71" s="21"/>
      <c r="E71" s="21"/>
      <c r="F71" s="21">
        <v>78406.61651264895</v>
      </c>
      <c r="G71" s="21">
        <v>35598.211556580114</v>
      </c>
      <c r="H71" s="21">
        <v>9897.017003588622</v>
      </c>
      <c r="I71" s="21"/>
      <c r="J71" s="21">
        <v>26218.802604264714</v>
      </c>
      <c r="K71" s="21">
        <v>1530.028969243925</v>
      </c>
      <c r="L71" s="21"/>
      <c r="M71" s="21">
        <v>151650.67664632632</v>
      </c>
    </row>
    <row r="72" ht="15.75" customHeight="1">
      <c r="B72" s="2" t="s">
        <v>96</v>
      </c>
      <c r="C72" s="21"/>
      <c r="D72" s="21"/>
      <c r="E72" s="21"/>
      <c r="F72" s="21">
        <v>330635.23832350335</v>
      </c>
      <c r="G72" s="21">
        <v>31798.67792683321</v>
      </c>
      <c r="H72" s="21">
        <v>63483.939210190365</v>
      </c>
      <c r="I72" s="21"/>
      <c r="J72" s="21">
        <v>166351.99074074946</v>
      </c>
      <c r="K72" s="21">
        <v>17045.704820597628</v>
      </c>
      <c r="L72" s="21"/>
      <c r="M72" s="21">
        <v>609315.5510218741</v>
      </c>
    </row>
    <row r="73" ht="15.75" customHeight="1">
      <c r="B73" s="2" t="s">
        <v>97</v>
      </c>
      <c r="C73" s="21"/>
      <c r="D73" s="21"/>
      <c r="E73" s="21"/>
      <c r="F73" s="21">
        <v>15553.061898675787</v>
      </c>
      <c r="G73" s="21">
        <v>420.40728369208966</v>
      </c>
      <c r="H73" s="21">
        <v>1712.9325451055797</v>
      </c>
      <c r="I73" s="21"/>
      <c r="J73" s="21">
        <v>4309.778196415202</v>
      </c>
      <c r="K73" s="21">
        <v>93.65421748604489</v>
      </c>
      <c r="L73" s="21"/>
      <c r="M73" s="21">
        <v>22089.834141374704</v>
      </c>
    </row>
    <row r="74" ht="15.75" customHeight="1">
      <c r="B74" s="2" t="s">
        <v>98</v>
      </c>
      <c r="C74" s="21"/>
      <c r="D74" s="21"/>
      <c r="E74" s="21"/>
      <c r="F74" s="21">
        <v>154.25872535221686</v>
      </c>
      <c r="G74" s="21">
        <v>3923.8092519018714</v>
      </c>
      <c r="H74" s="21">
        <v>1833.2356498924921</v>
      </c>
      <c r="I74" s="21"/>
      <c r="J74" s="21">
        <v>269.54933598225006</v>
      </c>
      <c r="K74" s="21">
        <v>1071.7513438195115</v>
      </c>
      <c r="L74" s="21"/>
      <c r="M74" s="21">
        <v>7252.604306948342</v>
      </c>
    </row>
    <row r="75" ht="15.75" customHeight="1">
      <c r="B75" s="2" t="s">
        <v>99</v>
      </c>
      <c r="C75" s="21"/>
      <c r="D75" s="21"/>
      <c r="E75" s="21"/>
      <c r="F75" s="21">
        <v>14545.744281639723</v>
      </c>
      <c r="G75" s="21">
        <v>1148.9709157914633</v>
      </c>
      <c r="H75" s="21">
        <v>2103.6823722602094</v>
      </c>
      <c r="I75" s="21"/>
      <c r="J75" s="21">
        <v>7929.723389060306</v>
      </c>
      <c r="K75" s="21">
        <v>424.23860384789083</v>
      </c>
      <c r="L75" s="21"/>
      <c r="M75" s="21">
        <v>26152.359562599595</v>
      </c>
    </row>
    <row r="76" ht="15.75" customHeight="1">
      <c r="B76" s="2" t="s">
        <v>100</v>
      </c>
      <c r="C76" s="21"/>
      <c r="D76" s="21"/>
      <c r="E76" s="21"/>
      <c r="F76" s="21">
        <v>22737.64754630804</v>
      </c>
      <c r="G76" s="21">
        <v>7166.894532463948</v>
      </c>
      <c r="H76" s="21">
        <v>1327.9125168685025</v>
      </c>
      <c r="I76" s="21"/>
      <c r="J76" s="21">
        <v>2841.5582878538526</v>
      </c>
      <c r="K76" s="21">
        <v>255.32468582130508</v>
      </c>
      <c r="L76" s="21"/>
      <c r="M76" s="21">
        <v>34329.33756931564</v>
      </c>
    </row>
    <row r="77" ht="15.75" customHeight="1">
      <c r="B77" s="2" t="s">
        <v>101</v>
      </c>
      <c r="C77" s="21"/>
      <c r="D77" s="21"/>
      <c r="E77" s="21"/>
      <c r="F77" s="21">
        <v>101927.04183349016</v>
      </c>
      <c r="G77" s="21">
        <v>7328.44958036668</v>
      </c>
      <c r="H77" s="21">
        <v>1221.2522289367273</v>
      </c>
      <c r="I77" s="21"/>
      <c r="J77" s="21">
        <v>4781.382478021667</v>
      </c>
      <c r="K77" s="21">
        <v>200.73506060470166</v>
      </c>
      <c r="L77" s="21"/>
      <c r="M77" s="21">
        <v>115458.86118141994</v>
      </c>
    </row>
    <row r="78" ht="15.75" customHeight="1">
      <c r="B78" s="2" t="s">
        <v>102</v>
      </c>
      <c r="C78" s="21"/>
      <c r="D78" s="21"/>
      <c r="E78" s="21"/>
      <c r="F78" s="21">
        <v>37359.40866470993</v>
      </c>
      <c r="G78" s="21">
        <v>2348.756105898022</v>
      </c>
      <c r="H78" s="21">
        <v>18881.470135417276</v>
      </c>
      <c r="I78" s="21"/>
      <c r="J78" s="21">
        <v>12329.686809147652</v>
      </c>
      <c r="K78" s="21">
        <v>252.063789873515</v>
      </c>
      <c r="L78" s="21"/>
      <c r="M78" s="21">
        <v>71171.38550504639</v>
      </c>
    </row>
    <row r="79" ht="15.75" customHeight="1">
      <c r="B79" s="2" t="s">
        <v>103</v>
      </c>
      <c r="C79" s="21"/>
      <c r="D79" s="21"/>
      <c r="E79" s="21"/>
      <c r="F79" s="21">
        <v>15721.54027844895</v>
      </c>
      <c r="G79" s="21">
        <v>3793.8376439164417</v>
      </c>
      <c r="H79" s="21">
        <v>2134.5357168346427</v>
      </c>
      <c r="I79" s="21"/>
      <c r="J79" s="21">
        <v>9168.977156127137</v>
      </c>
      <c r="K79" s="21">
        <v>674.2436186191128</v>
      </c>
      <c r="L79" s="21"/>
      <c r="M79" s="21">
        <v>31493.13441394628</v>
      </c>
    </row>
    <row r="80" ht="15.75" customHeight="1">
      <c r="B80" s="2" t="s">
        <v>104</v>
      </c>
      <c r="C80" s="21"/>
      <c r="D80" s="21"/>
      <c r="E80" s="21"/>
      <c r="F80" s="21">
        <v>1576.955526061081</v>
      </c>
      <c r="G80" s="21">
        <v>4828.980362221093</v>
      </c>
      <c r="H80" s="21">
        <v>3643.0386582258757</v>
      </c>
      <c r="I80" s="21"/>
      <c r="J80" s="21">
        <v>233.8434436749266</v>
      </c>
      <c r="K80" s="21">
        <v>2303.640211737024</v>
      </c>
      <c r="L80" s="21"/>
      <c r="M80" s="21">
        <v>12586.45820192</v>
      </c>
    </row>
    <row r="81" ht="15.75" customHeight="1">
      <c r="B81" s="2" t="s">
        <v>105</v>
      </c>
      <c r="C81" s="21"/>
      <c r="D81" s="21"/>
      <c r="E81" s="21"/>
      <c r="F81" s="21">
        <v>60886.22266094719</v>
      </c>
      <c r="G81" s="21">
        <v>14046.959371666213</v>
      </c>
      <c r="H81" s="21">
        <v>19324.2151117605</v>
      </c>
      <c r="I81" s="21"/>
      <c r="J81" s="21">
        <v>55136.020926697434</v>
      </c>
      <c r="K81" s="21">
        <v>2983.620266759819</v>
      </c>
      <c r="L81" s="21"/>
      <c r="M81" s="21">
        <v>152377.03833783115</v>
      </c>
    </row>
    <row r="82" ht="15.75" customHeight="1">
      <c r="B82" s="2" t="s">
        <v>106</v>
      </c>
      <c r="C82" s="21"/>
      <c r="D82" s="21"/>
      <c r="E82" s="21"/>
      <c r="F82" s="21">
        <v>116334.315809489</v>
      </c>
      <c r="G82" s="21">
        <v>40493.74900727471</v>
      </c>
      <c r="H82" s="21">
        <v>24478.254891821758</v>
      </c>
      <c r="I82" s="21"/>
      <c r="J82" s="21">
        <v>40216.822296964965</v>
      </c>
      <c r="K82" s="21">
        <v>537.5857900010708</v>
      </c>
      <c r="L82" s="21"/>
      <c r="M82" s="21">
        <v>222060.7277955515</v>
      </c>
    </row>
    <row r="83" ht="15.75" customHeight="1">
      <c r="B83" s="2" t="s">
        <v>107</v>
      </c>
      <c r="C83" s="21"/>
      <c r="D83" s="21"/>
      <c r="E83" s="21"/>
      <c r="F83" s="21">
        <v>16529.541251482173</v>
      </c>
      <c r="G83" s="21">
        <v>2666.200713956124</v>
      </c>
      <c r="H83" s="21">
        <v>3221.1134919019873</v>
      </c>
      <c r="I83" s="21"/>
      <c r="J83" s="21">
        <v>8425.871929445937</v>
      </c>
      <c r="K83" s="21">
        <v>656.3896084538397</v>
      </c>
      <c r="L83" s="21"/>
      <c r="M83" s="21">
        <v>31499.11699524006</v>
      </c>
    </row>
    <row r="84" ht="15.75" customHeight="1">
      <c r="B84" s="2" t="s">
        <v>108</v>
      </c>
      <c r="C84" s="21"/>
      <c r="D84" s="21"/>
      <c r="E84" s="21"/>
      <c r="F84" s="21">
        <v>53164.27030863827</v>
      </c>
      <c r="G84" s="21">
        <v>4744.502965584466</v>
      </c>
      <c r="H84" s="21">
        <v>5005.99910210589</v>
      </c>
      <c r="I84" s="21"/>
      <c r="J84" s="21">
        <v>16961.81729934135</v>
      </c>
      <c r="K84" s="21">
        <v>127.96785458686311</v>
      </c>
      <c r="L84" s="21"/>
      <c r="M84" s="21">
        <v>80004.55753025685</v>
      </c>
    </row>
    <row r="85" ht="15.75" customHeight="1">
      <c r="B85" s="2" t="s">
        <v>109</v>
      </c>
      <c r="C85" s="21"/>
      <c r="D85" s="21"/>
      <c r="E85" s="21"/>
      <c r="F85" s="21">
        <v>27855.772943670254</v>
      </c>
      <c r="G85" s="21">
        <v>58851.09841656869</v>
      </c>
      <c r="H85" s="21">
        <v>1320.1799187262322</v>
      </c>
      <c r="I85" s="21"/>
      <c r="J85" s="21">
        <v>26320.092768970433</v>
      </c>
      <c r="K85" s="21">
        <v>1123.8282637348595</v>
      </c>
      <c r="L85" s="21"/>
      <c r="M85" s="21">
        <v>115470.97231167047</v>
      </c>
    </row>
    <row r="86" ht="15.75" customHeight="1">
      <c r="B86" s="2" t="s">
        <v>110</v>
      </c>
      <c r="C86" s="21"/>
      <c r="D86" s="21"/>
      <c r="E86" s="21"/>
      <c r="F86" s="21">
        <v>44741.566139085386</v>
      </c>
      <c r="G86" s="21">
        <v>10909.725752360408</v>
      </c>
      <c r="H86" s="21">
        <v>3278.9206822062724</v>
      </c>
      <c r="I86" s="21"/>
      <c r="J86" s="21">
        <v>17761.815512347162</v>
      </c>
      <c r="K86" s="21">
        <v>2816.877652902924</v>
      </c>
      <c r="L86" s="21"/>
      <c r="M86" s="21">
        <v>79508.90573890215</v>
      </c>
    </row>
    <row r="87" ht="15.75" customHeight="1">
      <c r="B87" s="2" t="s">
        <v>111</v>
      </c>
      <c r="C87" s="21"/>
      <c r="D87" s="21"/>
      <c r="E87" s="21"/>
      <c r="F87" s="21">
        <v>58835.33265704329</v>
      </c>
      <c r="G87" s="21">
        <v>7500.438785357819</v>
      </c>
      <c r="H87" s="21">
        <v>5848.622879993507</v>
      </c>
      <c r="I87" s="21"/>
      <c r="J87" s="21">
        <v>21813.325319432828</v>
      </c>
      <c r="K87" s="21">
        <v>1283.4212972799653</v>
      </c>
      <c r="L87" s="21"/>
      <c r="M87" s="21">
        <v>95281.14093910741</v>
      </c>
    </row>
    <row r="88" ht="15.75" customHeight="1">
      <c r="B88" s="2" t="s">
        <v>112</v>
      </c>
      <c r="C88" s="21"/>
      <c r="D88" s="21"/>
      <c r="E88" s="21"/>
      <c r="F88" s="21">
        <v>1363.6017106075499</v>
      </c>
      <c r="G88" s="21">
        <v>0.0</v>
      </c>
      <c r="H88" s="21">
        <v>0.0</v>
      </c>
      <c r="I88" s="21"/>
      <c r="J88" s="21">
        <v>1190.555341793052</v>
      </c>
      <c r="K88" s="21">
        <v>131.82499853521801</v>
      </c>
      <c r="L88" s="21"/>
      <c r="M88" s="21">
        <v>2685.98205093582</v>
      </c>
    </row>
    <row r="89" ht="15.75" customHeight="1">
      <c r="B89" s="29" t="s">
        <v>113</v>
      </c>
      <c r="C89" s="30"/>
      <c r="D89" s="30"/>
      <c r="E89" s="30"/>
      <c r="F89" s="30">
        <v>31124.55770713337</v>
      </c>
      <c r="G89" s="30">
        <v>40672.32241297064</v>
      </c>
      <c r="H89" s="30">
        <v>4904.478353470137</v>
      </c>
      <c r="I89" s="30"/>
      <c r="J89" s="30">
        <v>19066.68757629496</v>
      </c>
      <c r="K89" s="30">
        <v>3024.9236645944443</v>
      </c>
      <c r="L89" s="30"/>
      <c r="M89" s="30">
        <v>98792.96971446356</v>
      </c>
    </row>
    <row r="90" ht="15.75" customHeight="1">
      <c r="B90" s="2" t="s">
        <v>114</v>
      </c>
      <c r="C90" s="21"/>
      <c r="D90" s="21"/>
      <c r="E90" s="21"/>
      <c r="F90" s="21">
        <v>1297543.4776732826</v>
      </c>
      <c r="G90" s="21">
        <v>327716.35583221266</v>
      </c>
      <c r="H90" s="21">
        <v>210353.75255731546</v>
      </c>
      <c r="I90" s="21"/>
      <c r="J90" s="21">
        <v>503139.39206869534</v>
      </c>
      <c r="K90" s="21">
        <v>42991.22177212296</v>
      </c>
      <c r="L90" s="21"/>
      <c r="M90" s="21">
        <v>2381744.1999036297</v>
      </c>
    </row>
    <row r="91" ht="15.75" customHeight="1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ht="15.75" customHeight="1">
      <c r="A92" s="20" t="s">
        <v>115</v>
      </c>
      <c r="B92" s="2" t="s">
        <v>116</v>
      </c>
      <c r="C92" s="21"/>
      <c r="D92" s="21"/>
      <c r="E92" s="21"/>
      <c r="F92" s="21"/>
      <c r="G92" s="21">
        <v>290670.62361213914</v>
      </c>
      <c r="H92" s="21">
        <v>54355.83330667241</v>
      </c>
      <c r="I92" s="21"/>
      <c r="J92" s="21">
        <v>66390.1845493579</v>
      </c>
      <c r="K92" s="21">
        <v>1023238.9811662196</v>
      </c>
      <c r="L92" s="21"/>
      <c r="M92" s="21">
        <v>1434655.622634389</v>
      </c>
    </row>
    <row r="93" ht="15.75" customHeight="1">
      <c r="B93" s="29" t="s">
        <v>117</v>
      </c>
      <c r="C93" s="30"/>
      <c r="D93" s="30"/>
      <c r="E93" s="30"/>
      <c r="F93" s="30"/>
      <c r="G93" s="30">
        <v>710911.4306824289</v>
      </c>
      <c r="H93" s="30">
        <v>377262.8595330289</v>
      </c>
      <c r="I93" s="30"/>
      <c r="J93" s="30"/>
      <c r="K93" s="30"/>
      <c r="L93" s="30">
        <v>110298.14722952277</v>
      </c>
      <c r="M93" s="30">
        <v>1198472.4374449805</v>
      </c>
    </row>
    <row r="94" ht="15.75" customHeight="1">
      <c r="B94" s="2" t="s">
        <v>118</v>
      </c>
      <c r="G94" s="7">
        <v>1001582.054294568</v>
      </c>
      <c r="H94" s="7">
        <v>431618.6928397013</v>
      </c>
      <c r="I94" s="7">
        <v>0.0</v>
      </c>
      <c r="J94" s="7">
        <v>66390.1845493579</v>
      </c>
      <c r="K94" s="7">
        <v>1023238.9811662196</v>
      </c>
      <c r="L94" s="7">
        <v>110298.14722952277</v>
      </c>
      <c r="M94" s="7">
        <v>2633128.0600793697</v>
      </c>
    </row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C5:M5"/>
    <mergeCell ref="A7:A22"/>
    <mergeCell ref="A24:A38"/>
    <mergeCell ref="A40:A46"/>
    <mergeCell ref="A48:A64"/>
    <mergeCell ref="A67:A90"/>
    <mergeCell ref="A92:A94"/>
  </mergeCells>
  <printOptions/>
  <pageMargins bottom="0.75" footer="0.0" header="0.0" left="0.7" right="0.7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">
      <c r="A2" s="2" t="s">
        <v>30</v>
      </c>
    </row>
    <row r="3">
      <c r="A3" s="2" t="s">
        <v>31</v>
      </c>
    </row>
    <row r="4">
      <c r="A4" s="2" t="s">
        <v>32</v>
      </c>
    </row>
    <row r="5">
      <c r="A5" s="2" t="s">
        <v>33</v>
      </c>
    </row>
    <row r="6">
      <c r="A6" s="2" t="s">
        <v>34</v>
      </c>
    </row>
    <row r="7">
      <c r="A7" s="2" t="s">
        <v>35</v>
      </c>
    </row>
    <row r="8">
      <c r="A8" s="2" t="s">
        <v>36</v>
      </c>
    </row>
    <row r="9">
      <c r="A9" s="2" t="s">
        <v>37</v>
      </c>
    </row>
    <row r="10">
      <c r="A10" s="2" t="s">
        <v>38</v>
      </c>
    </row>
    <row r="11">
      <c r="A11" s="2" t="s">
        <v>39</v>
      </c>
    </row>
    <row r="12">
      <c r="A12" s="2" t="s">
        <v>40</v>
      </c>
    </row>
    <row r="13">
      <c r="A13" s="2" t="s">
        <v>41</v>
      </c>
    </row>
    <row r="14">
      <c r="A14" s="2" t="s">
        <v>42</v>
      </c>
    </row>
    <row r="15">
      <c r="A15" s="2" t="s">
        <v>43</v>
      </c>
    </row>
    <row r="16">
      <c r="A16" s="2" t="s">
        <v>44</v>
      </c>
    </row>
    <row r="17">
      <c r="A17" s="2" t="s">
        <v>1</v>
      </c>
    </row>
    <row r="19">
      <c r="A19" s="2" t="s">
        <v>46</v>
      </c>
    </row>
    <row r="20">
      <c r="A20" s="2" t="s">
        <v>47</v>
      </c>
    </row>
    <row r="21" ht="15.75" customHeight="1">
      <c r="A21" s="2" t="s">
        <v>48</v>
      </c>
    </row>
    <row r="22" ht="15.75" customHeight="1">
      <c r="A22" s="2" t="s">
        <v>49</v>
      </c>
    </row>
    <row r="23" ht="15.75" customHeight="1">
      <c r="A23" s="2" t="s">
        <v>50</v>
      </c>
    </row>
    <row r="24" ht="15.75" customHeight="1">
      <c r="A24" s="2" t="s">
        <v>51</v>
      </c>
    </row>
    <row r="25" ht="15.75" customHeight="1">
      <c r="A25" s="2" t="s">
        <v>52</v>
      </c>
    </row>
    <row r="26" ht="15.75" customHeight="1">
      <c r="A26" s="2" t="s">
        <v>53</v>
      </c>
    </row>
    <row r="27" ht="15.75" customHeight="1">
      <c r="A27" s="2" t="s">
        <v>54</v>
      </c>
    </row>
    <row r="28" ht="15.75" customHeight="1">
      <c r="A28" s="2" t="s">
        <v>55</v>
      </c>
    </row>
    <row r="29" ht="15.75" customHeight="1">
      <c r="A29" s="2" t="s">
        <v>56</v>
      </c>
    </row>
    <row r="30" ht="15.75" customHeight="1">
      <c r="A30" s="2" t="s">
        <v>57</v>
      </c>
    </row>
    <row r="31" ht="15.75" customHeight="1">
      <c r="A31" s="2" t="s">
        <v>58</v>
      </c>
    </row>
    <row r="32" ht="15.75" customHeight="1">
      <c r="A32" s="2" t="s">
        <v>59</v>
      </c>
    </row>
    <row r="33" ht="15.75" customHeight="1">
      <c r="A33" s="2" t="s">
        <v>60</v>
      </c>
    </row>
    <row r="34" ht="15.75" customHeight="1"/>
    <row r="35" ht="15.75" customHeight="1">
      <c r="A35" s="2" t="s">
        <v>62</v>
      </c>
    </row>
    <row r="36" ht="15.75" customHeight="1">
      <c r="A36" s="2" t="s">
        <v>63</v>
      </c>
    </row>
    <row r="37" ht="15.75" customHeight="1">
      <c r="A37" s="2" t="s">
        <v>64</v>
      </c>
    </row>
    <row r="38" ht="15.75" customHeight="1">
      <c r="A38" s="2" t="s">
        <v>65</v>
      </c>
    </row>
    <row r="39" ht="15.75" customHeight="1">
      <c r="A39" s="2" t="s">
        <v>66</v>
      </c>
    </row>
    <row r="40" ht="15.75" customHeight="1">
      <c r="A40" s="2" t="s">
        <v>67</v>
      </c>
    </row>
    <row r="41" ht="15.75" customHeight="1">
      <c r="A41" s="2" t="s">
        <v>68</v>
      </c>
    </row>
    <row r="42" ht="15.75" customHeight="1"/>
    <row r="43" ht="15.75" customHeight="1">
      <c r="A43" s="2" t="s">
        <v>70</v>
      </c>
    </row>
    <row r="44" ht="15.75" customHeight="1">
      <c r="A44" s="2" t="s">
        <v>71</v>
      </c>
    </row>
    <row r="45" ht="15.75" customHeight="1">
      <c r="A45" s="2" t="s">
        <v>72</v>
      </c>
    </row>
    <row r="46" ht="15.75" customHeight="1">
      <c r="A46" s="2" t="s">
        <v>73</v>
      </c>
    </row>
    <row r="47" ht="15.75" customHeight="1">
      <c r="A47" s="2" t="s">
        <v>74</v>
      </c>
    </row>
    <row r="48" ht="15.75" customHeight="1">
      <c r="A48" s="2" t="s">
        <v>75</v>
      </c>
    </row>
    <row r="49" ht="15.75" customHeight="1">
      <c r="A49" s="2" t="s">
        <v>76</v>
      </c>
    </row>
    <row r="50" ht="15.75" customHeight="1">
      <c r="A50" s="2" t="s">
        <v>77</v>
      </c>
    </row>
    <row r="51" ht="15.75" customHeight="1">
      <c r="A51" s="2" t="s">
        <v>78</v>
      </c>
    </row>
    <row r="52" ht="15.75" customHeight="1">
      <c r="A52" s="2" t="s">
        <v>79</v>
      </c>
    </row>
    <row r="53" ht="15.75" customHeight="1">
      <c r="A53" s="2" t="s">
        <v>80</v>
      </c>
    </row>
    <row r="54" ht="15.75" customHeight="1">
      <c r="A54" s="2" t="s">
        <v>81</v>
      </c>
    </row>
    <row r="55" ht="15.75" customHeight="1">
      <c r="A55" s="2" t="s">
        <v>82</v>
      </c>
    </row>
    <row r="56" ht="15.75" customHeight="1">
      <c r="A56" s="2" t="s">
        <v>83</v>
      </c>
    </row>
    <row r="57" ht="15.75" customHeight="1">
      <c r="A57" s="2" t="s">
        <v>84</v>
      </c>
    </row>
    <row r="58" ht="15.75" customHeight="1">
      <c r="A58" s="2" t="s">
        <v>85</v>
      </c>
    </row>
    <row r="59" ht="15.75" customHeight="1">
      <c r="A59" s="2" t="s">
        <v>86</v>
      </c>
    </row>
    <row r="60" ht="15.75" customHeight="1">
      <c r="A60" s="2" t="s">
        <v>88</v>
      </c>
    </row>
    <row r="61" ht="15.75" customHeight="1"/>
    <row r="62" ht="15.75" customHeight="1">
      <c r="A62" s="2" t="s">
        <v>90</v>
      </c>
    </row>
    <row r="63" ht="15.75" customHeight="1">
      <c r="A63" s="2" t="s">
        <v>92</v>
      </c>
    </row>
    <row r="64" ht="15.75" customHeight="1">
      <c r="A64" s="2" t="s">
        <v>93</v>
      </c>
    </row>
    <row r="65" ht="15.75" customHeight="1">
      <c r="A65" s="2" t="s">
        <v>94</v>
      </c>
    </row>
    <row r="66" ht="15.75" customHeight="1">
      <c r="A66" s="2" t="s">
        <v>95</v>
      </c>
    </row>
    <row r="67" ht="15.75" customHeight="1">
      <c r="A67" s="2" t="s">
        <v>96</v>
      </c>
    </row>
    <row r="68" ht="15.75" customHeight="1">
      <c r="A68" s="2" t="s">
        <v>97</v>
      </c>
    </row>
    <row r="69" ht="15.75" customHeight="1">
      <c r="A69" s="2" t="s">
        <v>98</v>
      </c>
    </row>
    <row r="70" ht="15.75" customHeight="1">
      <c r="A70" s="2" t="s">
        <v>99</v>
      </c>
    </row>
    <row r="71" ht="15.75" customHeight="1">
      <c r="A71" s="2" t="s">
        <v>100</v>
      </c>
    </row>
    <row r="72" ht="15.75" customHeight="1">
      <c r="A72" s="2" t="s">
        <v>101</v>
      </c>
    </row>
    <row r="73" ht="15.75" customHeight="1">
      <c r="A73" s="2" t="s">
        <v>102</v>
      </c>
    </row>
    <row r="74" ht="15.75" customHeight="1">
      <c r="A74" s="2" t="s">
        <v>103</v>
      </c>
    </row>
    <row r="75" ht="15.75" customHeight="1">
      <c r="A75" s="2" t="s">
        <v>104</v>
      </c>
    </row>
    <row r="76" ht="15.75" customHeight="1">
      <c r="A76" s="2" t="s">
        <v>105</v>
      </c>
    </row>
    <row r="77" ht="15.75" customHeight="1">
      <c r="A77" s="2" t="s">
        <v>106</v>
      </c>
    </row>
    <row r="78" ht="15.75" customHeight="1">
      <c r="A78" s="2" t="s">
        <v>107</v>
      </c>
    </row>
    <row r="79" ht="15.75" customHeight="1">
      <c r="A79" s="2" t="s">
        <v>108</v>
      </c>
    </row>
    <row r="80" ht="15.75" customHeight="1">
      <c r="A80" s="2" t="s">
        <v>109</v>
      </c>
    </row>
    <row r="81" ht="15.75" customHeight="1">
      <c r="A81" s="2" t="s">
        <v>110</v>
      </c>
    </row>
    <row r="82" ht="15.75" customHeight="1">
      <c r="A82" s="2" t="s">
        <v>111</v>
      </c>
    </row>
    <row r="83" ht="15.75" customHeight="1">
      <c r="A83" s="2" t="s">
        <v>112</v>
      </c>
    </row>
    <row r="84" ht="15.75" customHeight="1">
      <c r="A84" s="2" t="s">
        <v>113</v>
      </c>
    </row>
    <row r="85" ht="15.75" customHeight="1">
      <c r="A85" s="2" t="s">
        <v>114</v>
      </c>
    </row>
    <row r="86" ht="15.75" customHeight="1"/>
    <row r="87" ht="15.75" customHeight="1">
      <c r="A87" s="2" t="s">
        <v>116</v>
      </c>
    </row>
    <row r="88" ht="15.75" customHeight="1">
      <c r="A88" s="2" t="s">
        <v>117</v>
      </c>
    </row>
    <row r="89" ht="15.75" customHeight="1">
      <c r="A89" s="2" t="s">
        <v>118</v>
      </c>
    </row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2025-09-10T12:50:50Z</dcterms:created>
  <dc:creator>Ryan</dc:creator>
</cp:coreProperties>
</file>